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75" windowWidth="14355" windowHeight="4695"/>
  </bookViews>
  <sheets>
    <sheet name="v tis. Kč" sheetId="4" r:id="rId1"/>
    <sheet name="v Kč" sheetId="5" r:id="rId2"/>
  </sheets>
  <definedNames>
    <definedName name="_xlnm.Print_Area" localSheetId="0">'v tis. Kč'!$A$1:$P$62</definedName>
  </definedNames>
  <calcPr calcId="145621"/>
</workbook>
</file>

<file path=xl/calcChain.xml><?xml version="1.0" encoding="utf-8"?>
<calcChain xmlns="http://schemas.openxmlformats.org/spreadsheetml/2006/main">
  <c r="D24" i="5" l="1"/>
  <c r="D23" i="5"/>
  <c r="D22" i="5"/>
  <c r="D21" i="5"/>
  <c r="P30" i="5"/>
  <c r="P25" i="5"/>
  <c r="P20" i="5"/>
  <c r="P10" i="5"/>
  <c r="M4" i="5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59" i="4"/>
  <c r="D58" i="4"/>
  <c r="D57" i="4"/>
  <c r="D56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4" i="4"/>
  <c r="D53" i="4"/>
  <c r="D52" i="4"/>
  <c r="D51" i="4"/>
  <c r="D50" i="4"/>
  <c r="D49" i="4"/>
  <c r="D48" i="4"/>
  <c r="D47" i="4"/>
  <c r="D46" i="4"/>
  <c r="T45" i="4"/>
  <c r="S45" i="4"/>
  <c r="R45" i="4"/>
  <c r="Q45" i="4"/>
  <c r="P45" i="4"/>
  <c r="O45" i="4"/>
  <c r="N45" i="4"/>
  <c r="L45" i="4"/>
  <c r="K45" i="4"/>
  <c r="J45" i="4"/>
  <c r="I45" i="4"/>
  <c r="H45" i="4"/>
  <c r="F45" i="4"/>
  <c r="E45" i="4"/>
  <c r="D44" i="4"/>
  <c r="D43" i="4"/>
  <c r="D42" i="4"/>
  <c r="D41" i="4"/>
  <c r="D40" i="4"/>
  <c r="M39" i="4"/>
  <c r="M45" i="4" s="1"/>
  <c r="H11" i="4"/>
  <c r="D45" i="4" l="1"/>
  <c r="D60" i="4"/>
  <c r="D39" i="4"/>
  <c r="D55" i="4"/>
  <c r="D62" i="4"/>
  <c r="P11" i="4"/>
  <c r="Q11" i="4"/>
  <c r="R11" i="4"/>
  <c r="S11" i="4"/>
  <c r="T11" i="4"/>
  <c r="P21" i="4"/>
  <c r="Q21" i="4"/>
  <c r="R21" i="4"/>
  <c r="S21" i="4"/>
  <c r="T21" i="4"/>
  <c r="P26" i="4"/>
  <c r="Q26" i="4"/>
  <c r="R26" i="4"/>
  <c r="S26" i="4"/>
  <c r="T26" i="4"/>
  <c r="M5" i="4" l="1"/>
  <c r="O30" i="5" l="1"/>
  <c r="N30" i="5"/>
  <c r="M30" i="5"/>
  <c r="L30" i="5"/>
  <c r="K30" i="5"/>
  <c r="J30" i="5"/>
  <c r="I30" i="5"/>
  <c r="H30" i="5"/>
  <c r="G30" i="5"/>
  <c r="F30" i="5"/>
  <c r="E30" i="5"/>
  <c r="D29" i="5"/>
  <c r="D28" i="5"/>
  <c r="D27" i="5"/>
  <c r="D26" i="5"/>
  <c r="O25" i="5"/>
  <c r="N25" i="5"/>
  <c r="M25" i="5"/>
  <c r="L25" i="5"/>
  <c r="K25" i="5"/>
  <c r="J25" i="5"/>
  <c r="I25" i="5"/>
  <c r="H25" i="5"/>
  <c r="G25" i="5"/>
  <c r="F25" i="5"/>
  <c r="E25" i="5"/>
  <c r="O20" i="5"/>
  <c r="N20" i="5"/>
  <c r="M20" i="5"/>
  <c r="L20" i="5"/>
  <c r="K20" i="5"/>
  <c r="J20" i="5"/>
  <c r="I20" i="5"/>
  <c r="H20" i="5"/>
  <c r="G20" i="5"/>
  <c r="F20" i="5"/>
  <c r="E20" i="5"/>
  <c r="D19" i="5"/>
  <c r="D18" i="5"/>
  <c r="D17" i="5"/>
  <c r="D16" i="5"/>
  <c r="D15" i="5"/>
  <c r="D14" i="5"/>
  <c r="D13" i="5"/>
  <c r="D12" i="5"/>
  <c r="D11" i="5"/>
  <c r="O10" i="5"/>
  <c r="N10" i="5"/>
  <c r="M10" i="5"/>
  <c r="L10" i="5"/>
  <c r="K10" i="5"/>
  <c r="J10" i="5"/>
  <c r="I10" i="5"/>
  <c r="H10" i="5"/>
  <c r="G10" i="5"/>
  <c r="F10" i="5"/>
  <c r="E10" i="5"/>
  <c r="D9" i="5"/>
  <c r="D8" i="5"/>
  <c r="D7" i="5"/>
  <c r="D6" i="5"/>
  <c r="D5" i="5"/>
  <c r="D4" i="5"/>
  <c r="O26" i="4"/>
  <c r="N26" i="4"/>
  <c r="M26" i="4"/>
  <c r="L26" i="4"/>
  <c r="K26" i="4"/>
  <c r="J26" i="4"/>
  <c r="I26" i="4"/>
  <c r="H26" i="4"/>
  <c r="G26" i="4"/>
  <c r="F26" i="4"/>
  <c r="E26" i="4"/>
  <c r="O21" i="4"/>
  <c r="N21" i="4"/>
  <c r="M21" i="4"/>
  <c r="L21" i="4"/>
  <c r="K21" i="4"/>
  <c r="J21" i="4"/>
  <c r="I21" i="4"/>
  <c r="H21" i="4"/>
  <c r="G21" i="4"/>
  <c r="F21" i="4"/>
  <c r="E21" i="4"/>
  <c r="O11" i="4"/>
  <c r="N11" i="4"/>
  <c r="M11" i="4"/>
  <c r="L11" i="4"/>
  <c r="K11" i="4"/>
  <c r="J11" i="4"/>
  <c r="I11" i="4"/>
  <c r="F11" i="4"/>
  <c r="E11" i="4"/>
  <c r="D30" i="5" l="1"/>
  <c r="D25" i="5"/>
  <c r="D20" i="5"/>
  <c r="D10" i="5"/>
  <c r="D25" i="4"/>
  <c r="D24" i="4"/>
  <c r="D23" i="4"/>
  <c r="D22" i="4"/>
  <c r="D20" i="4"/>
  <c r="D19" i="4"/>
  <c r="D18" i="4"/>
  <c r="D17" i="4"/>
  <c r="D16" i="4"/>
  <c r="D15" i="4"/>
  <c r="D14" i="4"/>
  <c r="D13" i="4"/>
  <c r="D12" i="4"/>
  <c r="D10" i="4"/>
  <c r="D9" i="4"/>
  <c r="D8" i="4"/>
  <c r="D7" i="4"/>
  <c r="D6" i="4"/>
  <c r="D5" i="4"/>
  <c r="D32" i="5" l="1"/>
  <c r="D21" i="4"/>
  <c r="D26" i="4"/>
  <c r="D11" i="4"/>
  <c r="D28" i="4" l="1"/>
</calcChain>
</file>

<file path=xl/sharedStrings.xml><?xml version="1.0" encoding="utf-8"?>
<sst xmlns="http://schemas.openxmlformats.org/spreadsheetml/2006/main" count="154" uniqueCount="52">
  <si>
    <t>Celkem</t>
  </si>
  <si>
    <t>IROP</t>
  </si>
  <si>
    <t xml:space="preserve">xxx   </t>
  </si>
  <si>
    <t>Název fiche</t>
  </si>
  <si>
    <t>PRV</t>
  </si>
  <si>
    <t>OPZ</t>
  </si>
  <si>
    <t>OPŽP</t>
  </si>
  <si>
    <t>Celková alokace</t>
  </si>
  <si>
    <t>Rozvoj vzdělávání</t>
  </si>
  <si>
    <t>Retence vody v lesích</t>
  </si>
  <si>
    <t>Lesnická infrastruktura</t>
  </si>
  <si>
    <t>Investice do zemědělských podniků</t>
  </si>
  <si>
    <t>Nezemědělská činnost</t>
  </si>
  <si>
    <t>Sdílení zařízení a zdrojů</t>
  </si>
  <si>
    <t>Rozvoj sociálních služeb</t>
  </si>
  <si>
    <t>Rozvoj sociálního podnikání</t>
  </si>
  <si>
    <t>Podpora zaměstnanosti</t>
  </si>
  <si>
    <t>Podpora prorodinných opatření</t>
  </si>
  <si>
    <t>Sociální služby - sociální byty (opatření 3)</t>
  </si>
  <si>
    <t>Sociální služby - sociální služby (opatření 3)</t>
  </si>
  <si>
    <t>07-12/ 2021</t>
  </si>
  <si>
    <t>01-06/ 2022</t>
  </si>
  <si>
    <t>07-12/ 2022</t>
  </si>
  <si>
    <t>01-06/ 2023</t>
  </si>
  <si>
    <t>07-12/ 2023</t>
  </si>
  <si>
    <t>01-06/ 2016</t>
  </si>
  <si>
    <t>07-12/ 2016</t>
  </si>
  <si>
    <t>01-06/ 2017</t>
  </si>
  <si>
    <t>07-12/ 2017</t>
  </si>
  <si>
    <t>01-06/ 2018</t>
  </si>
  <si>
    <t>07-12/ 2018</t>
  </si>
  <si>
    <t>01-06/ 2019</t>
  </si>
  <si>
    <t>07-12/ 2019</t>
  </si>
  <si>
    <t>01-06/ 2020</t>
  </si>
  <si>
    <t>07-12/ 2020</t>
  </si>
  <si>
    <t>01-06/ 2021</t>
  </si>
  <si>
    <t>Bezpečná doprava a cyklodoprava</t>
  </si>
  <si>
    <t>Rozvoj péče o zdraví</t>
  </si>
  <si>
    <t>Stezky v lesích včetně vybavení</t>
  </si>
  <si>
    <t>Podpora zemědělských produktů</t>
  </si>
  <si>
    <t>Projekty spolupráce v rámci iniciativy Leader</t>
  </si>
  <si>
    <t>% dotace</t>
  </si>
  <si>
    <t>Polní cesty včetně souvisejících objektů</t>
  </si>
  <si>
    <t>Podpora složek IZS</t>
  </si>
  <si>
    <t>Harmonogram výzev v Kč pro Otevřené zahrady Jičínska z. s.</t>
  </si>
  <si>
    <t xml:space="preserve"> </t>
  </si>
  <si>
    <t>Harmonogram výzev v tis. Kč pro Otevřené zahrady Jičínska z. s. na období 2017 - 2021</t>
  </si>
  <si>
    <t>50+10</t>
  </si>
  <si>
    <t>40-50</t>
  </si>
  <si>
    <t>plán dle stavu k 11. 9. 2017</t>
  </si>
  <si>
    <t>celková výše dotace (v Kč)</t>
  </si>
  <si>
    <t>celková dotace na opatření (tis. Kč)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</si>
</sst>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5]General"/>
    <numFmt numFmtId="165" formatCode="[$-405]#,##0"/>
  </numFmts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81DE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2">
    <xf numFmtId="0" fontId="0" fillId="0" borderId="0"/>
    <xf numFmtId="164" fontId="6" fillId="0" borderId="0"/>
  </cellStyleXfs>
  <cellXfs count="69">
    <xf numFmtId="0" fontId="0" fillId="0" borderId="0" xfId="0"/>
    <xf numFmtId="0" fontId="3" fillId="0" borderId="1" xfId="0" applyFont="1" applyBorder="1" applyAlignment="1">
      <alignment vertical="center"/>
    </xf>
    <xf numFmtId="3" fontId="3" fillId="3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/>
    </xf>
    <xf numFmtId="3" fontId="2" fillId="4" borderId="1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0" fontId="5" fillId="3" borderId="0" xfId="0" applyFont="1" applyFill="1" applyAlignment="1">
      <alignment horizontal="left" vertical="center"/>
    </xf>
    <xf numFmtId="0" fontId="0" fillId="0" borderId="3" xfId="0" applyBorder="1" applyAlignment="1">
      <alignment vertical="center" textRotation="90"/>
    </xf>
    <xf numFmtId="0" fontId="2" fillId="0" borderId="1" xfId="0" applyFont="1" applyBorder="1" applyAlignment="1">
      <alignment vertical="center"/>
    </xf>
    <xf numFmtId="0" fontId="6" fillId="0" borderId="4" xfId="0" applyFont="1" applyBorder="1"/>
    <xf numFmtId="0" fontId="6" fillId="0" borderId="4" xfId="0" applyFont="1" applyBorder="1" applyAlignment="1">
      <alignment wrapText="1"/>
    </xf>
    <xf numFmtId="3" fontId="4" fillId="3" borderId="1" xfId="0" applyNumberFormat="1" applyFont="1" applyFill="1" applyBorder="1" applyAlignment="1">
      <alignment horizontal="right" vertical="center"/>
    </xf>
    <xf numFmtId="3" fontId="2" fillId="4" borderId="1" xfId="0" applyNumberFormat="1" applyFont="1" applyFill="1" applyBorder="1" applyAlignment="1">
      <alignment horizontal="right" vertical="center"/>
    </xf>
    <xf numFmtId="3" fontId="6" fillId="0" borderId="5" xfId="0" applyNumberFormat="1" applyFont="1" applyBorder="1" applyAlignment="1">
      <alignment horizontal="right"/>
    </xf>
    <xf numFmtId="3" fontId="6" fillId="0" borderId="5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 vertical="center"/>
    </xf>
    <xf numFmtId="3" fontId="3" fillId="3" borderId="1" xfId="0" applyNumberFormat="1" applyFont="1" applyFill="1" applyBorder="1" applyAlignment="1">
      <alignment horizontal="right" vertical="center"/>
    </xf>
    <xf numFmtId="3" fontId="6" fillId="0" borderId="4" xfId="0" applyNumberFormat="1" applyFont="1" applyBorder="1" applyAlignment="1">
      <alignment horizontal="right"/>
    </xf>
    <xf numFmtId="3" fontId="6" fillId="0" borderId="4" xfId="0" applyNumberFormat="1" applyFont="1" applyFill="1" applyBorder="1" applyAlignment="1">
      <alignment horizontal="right"/>
    </xf>
    <xf numFmtId="3" fontId="6" fillId="3" borderId="5" xfId="0" applyNumberFormat="1" applyFont="1" applyFill="1" applyBorder="1" applyAlignment="1">
      <alignment horizontal="right"/>
    </xf>
    <xf numFmtId="3" fontId="6" fillId="3" borderId="4" xfId="0" applyNumberFormat="1" applyFont="1" applyFill="1" applyBorder="1" applyAlignment="1">
      <alignment horizontal="right"/>
    </xf>
    <xf numFmtId="164" fontId="6" fillId="0" borderId="4" xfId="1" applyFont="1" applyBorder="1"/>
    <xf numFmtId="165" fontId="6" fillId="0" borderId="4" xfId="1" applyNumberFormat="1" applyFont="1" applyBorder="1" applyAlignment="1">
      <alignment horizontal="right"/>
    </xf>
    <xf numFmtId="165" fontId="6" fillId="0" borderId="5" xfId="1" applyNumberFormat="1" applyFont="1" applyBorder="1" applyAlignment="1">
      <alignment horizontal="right"/>
    </xf>
    <xf numFmtId="49" fontId="2" fillId="2" borderId="1" xfId="0" applyNumberFormat="1" applyFont="1" applyFill="1" applyBorder="1" applyAlignment="1">
      <alignment vertical="center" wrapText="1"/>
    </xf>
    <xf numFmtId="0" fontId="2" fillId="5" borderId="0" xfId="0" applyFont="1" applyFill="1" applyAlignment="1">
      <alignment vertical="center"/>
    </xf>
    <xf numFmtId="3" fontId="2" fillId="5" borderId="0" xfId="0" applyNumberFormat="1" applyFont="1" applyFill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 textRotation="90"/>
    </xf>
    <xf numFmtId="0" fontId="0" fillId="0" borderId="2" xfId="0" applyBorder="1" applyAlignment="1">
      <alignment horizontal="center" vertical="center" textRotation="90"/>
    </xf>
    <xf numFmtId="0" fontId="0" fillId="0" borderId="3" xfId="0" applyBorder="1" applyAlignment="1">
      <alignment horizontal="center" vertical="center" textRotation="90"/>
    </xf>
    <xf numFmtId="0" fontId="1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4" borderId="1" xfId="0" applyFont="1" applyFill="1" applyBorder="1" applyAlignment="1">
      <alignment vertical="center" wrapText="1"/>
    </xf>
    <xf numFmtId="49" fontId="7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textRotation="90"/>
    </xf>
    <xf numFmtId="0" fontId="8" fillId="0" borderId="4" xfId="0" applyFont="1" applyBorder="1"/>
    <xf numFmtId="3" fontId="9" fillId="3" borderId="1" xfId="0" applyNumberFormat="1" applyFont="1" applyFill="1" applyBorder="1" applyAlignment="1">
      <alignment horizontal="center" vertical="center"/>
    </xf>
    <xf numFmtId="3" fontId="10" fillId="3" borderId="1" xfId="0" applyNumberFormat="1" applyFont="1" applyFill="1" applyBorder="1" applyAlignment="1">
      <alignment horizontal="right" vertical="center"/>
    </xf>
    <xf numFmtId="3" fontId="8" fillId="0" borderId="5" xfId="0" applyNumberFormat="1" applyFont="1" applyBorder="1" applyAlignment="1">
      <alignment horizontal="right"/>
    </xf>
    <xf numFmtId="3" fontId="8" fillId="0" borderId="4" xfId="0" applyNumberFormat="1" applyFont="1" applyBorder="1" applyAlignment="1">
      <alignment horizontal="right"/>
    </xf>
    <xf numFmtId="3" fontId="9" fillId="3" borderId="1" xfId="0" applyNumberFormat="1" applyFont="1" applyFill="1" applyBorder="1" applyAlignment="1">
      <alignment horizontal="right" vertical="center"/>
    </xf>
    <xf numFmtId="3" fontId="8" fillId="0" borderId="5" xfId="0" applyNumberFormat="1" applyFont="1" applyFill="1" applyBorder="1" applyAlignment="1">
      <alignment horizontal="right"/>
    </xf>
    <xf numFmtId="3" fontId="8" fillId="0" borderId="4" xfId="0" applyNumberFormat="1" applyFont="1" applyFill="1" applyBorder="1" applyAlignment="1">
      <alignment horizontal="right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right" vertical="center"/>
    </xf>
    <xf numFmtId="3" fontId="7" fillId="2" borderId="1" xfId="0" applyNumberFormat="1" applyFont="1" applyFill="1" applyBorder="1" applyAlignment="1">
      <alignment vertical="center"/>
    </xf>
    <xf numFmtId="3" fontId="7" fillId="2" borderId="1" xfId="0" applyNumberFormat="1" applyFont="1" applyFill="1" applyBorder="1" applyAlignment="1">
      <alignment horizontal="right" vertical="center"/>
    </xf>
    <xf numFmtId="3" fontId="8" fillId="3" borderId="4" xfId="0" applyNumberFormat="1" applyFont="1" applyFill="1" applyBorder="1" applyAlignment="1">
      <alignment horizontal="right"/>
    </xf>
    <xf numFmtId="0" fontId="8" fillId="0" borderId="4" xfId="0" applyFont="1" applyBorder="1" applyAlignment="1">
      <alignment wrapText="1"/>
    </xf>
    <xf numFmtId="3" fontId="8" fillId="3" borderId="5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64" fontId="8" fillId="0" borderId="4" xfId="1" applyFont="1" applyBorder="1"/>
    <xf numFmtId="3" fontId="8" fillId="0" borderId="4" xfId="0" applyNumberFormat="1" applyFont="1" applyBorder="1" applyAlignment="1">
      <alignment horizontal="center"/>
    </xf>
    <xf numFmtId="165" fontId="8" fillId="0" borderId="5" xfId="1" applyNumberFormat="1" applyFont="1" applyBorder="1" applyAlignment="1">
      <alignment horizontal="right"/>
    </xf>
    <xf numFmtId="165" fontId="8" fillId="0" borderId="4" xfId="1" applyNumberFormat="1" applyFont="1" applyBorder="1" applyAlignment="1">
      <alignment horizontal="right"/>
    </xf>
    <xf numFmtId="0" fontId="1" fillId="0" borderId="3" xfId="0" applyFont="1" applyBorder="1" applyAlignment="1">
      <alignment vertical="center" textRotation="90"/>
    </xf>
    <xf numFmtId="0" fontId="7" fillId="5" borderId="0" xfId="0" applyFont="1" applyFill="1" applyAlignment="1">
      <alignment vertical="center"/>
    </xf>
    <xf numFmtId="3" fontId="7" fillId="5" borderId="0" xfId="0" applyNumberFormat="1" applyFont="1" applyFill="1" applyAlignment="1">
      <alignment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7" xfId="0" applyFont="1" applyBorder="1" applyAlignment="1">
      <alignment horizontal="center" vertical="center" textRotation="90"/>
    </xf>
    <xf numFmtId="0" fontId="1" fillId="0" borderId="8" xfId="0" applyFont="1" applyBorder="1" applyAlignment="1">
      <alignment horizontal="center" vertical="center" textRotation="90"/>
    </xf>
  </cellXfs>
  <cellStyles count="2">
    <cellStyle name="Excel Built-in Normal" xfId="1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2"/>
  <sheetViews>
    <sheetView tabSelected="1" workbookViewId="0">
      <selection activeCell="B24" sqref="B24"/>
    </sheetView>
  </sheetViews>
  <sheetFormatPr defaultColWidth="9.140625" defaultRowHeight="15" x14ac:dyDescent="0.25"/>
  <cols>
    <col min="1" max="1" width="3.7109375" style="3" bestFit="1" customWidth="1"/>
    <col min="2" max="2" width="40.5703125" style="3" customWidth="1"/>
    <col min="3" max="3" width="7.5703125" style="3" customWidth="1"/>
    <col min="4" max="4" width="11.85546875" style="3" bestFit="1" customWidth="1"/>
    <col min="5" max="5" width="6.42578125" style="3" customWidth="1"/>
    <col min="6" max="6" width="7.28515625" style="3" customWidth="1"/>
    <col min="7" max="8" width="7.140625" style="3" customWidth="1"/>
    <col min="9" max="9" width="7.28515625" style="3" customWidth="1"/>
    <col min="10" max="14" width="7.140625" style="3" customWidth="1"/>
    <col min="15" max="19" width="6.42578125" style="3" customWidth="1"/>
    <col min="20" max="20" width="6.28515625" style="3" customWidth="1"/>
    <col min="21" max="16384" width="9.140625" style="3"/>
  </cols>
  <sheetData>
    <row r="1" spans="1:20" ht="23.25" x14ac:dyDescent="0.25">
      <c r="B1" s="8" t="s">
        <v>46</v>
      </c>
      <c r="C1" s="8"/>
    </row>
    <row r="2" spans="1:20" ht="23.25" x14ac:dyDescent="0.25">
      <c r="B2" s="8" t="s">
        <v>49</v>
      </c>
      <c r="C2" s="8"/>
    </row>
    <row r="4" spans="1:20" ht="63" x14ac:dyDescent="0.25">
      <c r="A4" s="36"/>
      <c r="B4" s="37" t="s">
        <v>3</v>
      </c>
      <c r="C4" s="38" t="s">
        <v>41</v>
      </c>
      <c r="D4" s="39" t="s">
        <v>51</v>
      </c>
      <c r="E4" s="40" t="s">
        <v>25</v>
      </c>
      <c r="F4" s="40" t="s">
        <v>26</v>
      </c>
      <c r="G4" s="40" t="s">
        <v>27</v>
      </c>
      <c r="H4" s="40" t="s">
        <v>28</v>
      </c>
      <c r="I4" s="40" t="s">
        <v>29</v>
      </c>
      <c r="J4" s="40" t="s">
        <v>30</v>
      </c>
      <c r="K4" s="40" t="s">
        <v>31</v>
      </c>
      <c r="L4" s="40" t="s">
        <v>32</v>
      </c>
      <c r="M4" s="40" t="s">
        <v>33</v>
      </c>
      <c r="N4" s="40" t="s">
        <v>34</v>
      </c>
      <c r="O4" s="40" t="s">
        <v>35</v>
      </c>
      <c r="P4" s="40" t="s">
        <v>20</v>
      </c>
      <c r="Q4" s="40" t="s">
        <v>21</v>
      </c>
      <c r="R4" s="40" t="s">
        <v>22</v>
      </c>
      <c r="S4" s="40" t="s">
        <v>23</v>
      </c>
      <c r="T4" s="40" t="s">
        <v>24</v>
      </c>
    </row>
    <row r="5" spans="1:20" ht="15.75" x14ac:dyDescent="0.25">
      <c r="A5" s="41" t="s">
        <v>1</v>
      </c>
      <c r="B5" s="42" t="s">
        <v>36</v>
      </c>
      <c r="C5" s="43">
        <v>95</v>
      </c>
      <c r="D5" s="44">
        <f t="shared" ref="D5:D10" si="0">SUM(E5:T5)</f>
        <v>17285</v>
      </c>
      <c r="E5" s="43"/>
      <c r="F5" s="45"/>
      <c r="G5" s="45"/>
      <c r="H5" s="45"/>
      <c r="I5" s="46">
        <v>6175</v>
      </c>
      <c r="J5" s="46"/>
      <c r="K5" s="46">
        <v>4750</v>
      </c>
      <c r="L5" s="46"/>
      <c r="M5" s="46">
        <f>3800+2560</f>
        <v>6360</v>
      </c>
      <c r="N5" s="47"/>
      <c r="O5" s="47"/>
      <c r="P5" s="47"/>
      <c r="Q5" s="47"/>
      <c r="R5" s="47"/>
      <c r="S5" s="43"/>
      <c r="T5" s="43"/>
    </row>
    <row r="6" spans="1:20" ht="15.75" x14ac:dyDescent="0.25">
      <c r="A6" s="41"/>
      <c r="B6" s="42" t="s">
        <v>43</v>
      </c>
      <c r="C6" s="43">
        <v>95</v>
      </c>
      <c r="D6" s="44">
        <f t="shared" si="0"/>
        <v>12730</v>
      </c>
      <c r="E6" s="43"/>
      <c r="F6" s="45"/>
      <c r="G6" s="45"/>
      <c r="H6" s="45">
        <v>6650</v>
      </c>
      <c r="I6" s="46">
        <v>6080</v>
      </c>
      <c r="J6" s="46"/>
      <c r="K6" s="46"/>
      <c r="L6" s="46"/>
      <c r="M6" s="47"/>
      <c r="N6" s="47"/>
      <c r="O6" s="47"/>
      <c r="P6" s="47"/>
      <c r="Q6" s="47"/>
      <c r="R6" s="47"/>
      <c r="S6" s="43"/>
      <c r="T6" s="43"/>
    </row>
    <row r="7" spans="1:20" ht="15.75" x14ac:dyDescent="0.25">
      <c r="A7" s="41"/>
      <c r="B7" s="42" t="s">
        <v>18</v>
      </c>
      <c r="C7" s="43">
        <v>95</v>
      </c>
      <c r="D7" s="44">
        <f t="shared" si="0"/>
        <v>3562</v>
      </c>
      <c r="E7" s="43"/>
      <c r="F7" s="45"/>
      <c r="G7" s="45"/>
      <c r="H7" s="45"/>
      <c r="I7" s="46">
        <v>3562</v>
      </c>
      <c r="J7" s="46"/>
      <c r="K7" s="46"/>
      <c r="L7" s="46"/>
      <c r="M7" s="47"/>
      <c r="N7" s="47"/>
      <c r="O7" s="47"/>
      <c r="P7" s="47"/>
      <c r="Q7" s="47"/>
      <c r="R7" s="47"/>
      <c r="S7" s="43"/>
      <c r="T7" s="43"/>
    </row>
    <row r="8" spans="1:20" ht="15.75" x14ac:dyDescent="0.25">
      <c r="A8" s="41"/>
      <c r="B8" s="42" t="s">
        <v>19</v>
      </c>
      <c r="C8" s="43">
        <v>95</v>
      </c>
      <c r="D8" s="44">
        <f t="shared" si="0"/>
        <v>1805</v>
      </c>
      <c r="E8" s="43"/>
      <c r="F8" s="45"/>
      <c r="G8" s="45"/>
      <c r="H8" s="45">
        <v>1140</v>
      </c>
      <c r="I8" s="43"/>
      <c r="J8" s="46"/>
      <c r="K8" s="46">
        <v>665</v>
      </c>
      <c r="L8" s="46"/>
      <c r="M8" s="47"/>
      <c r="N8" s="47"/>
      <c r="O8" s="47"/>
      <c r="P8" s="47"/>
      <c r="Q8" s="47"/>
      <c r="R8" s="47"/>
      <c r="S8" s="43"/>
      <c r="T8" s="43"/>
    </row>
    <row r="9" spans="1:20" ht="15.75" x14ac:dyDescent="0.25">
      <c r="A9" s="41"/>
      <c r="B9" s="42" t="s">
        <v>37</v>
      </c>
      <c r="C9" s="43">
        <v>95</v>
      </c>
      <c r="D9" s="44">
        <f t="shared" si="0"/>
        <v>237.5</v>
      </c>
      <c r="E9" s="43"/>
      <c r="F9" s="45"/>
      <c r="G9" s="45"/>
      <c r="H9" s="45">
        <v>237.5</v>
      </c>
      <c r="I9" s="43"/>
      <c r="J9" s="46"/>
      <c r="K9" s="43"/>
      <c r="L9" s="46"/>
      <c r="M9" s="47"/>
      <c r="N9" s="47"/>
      <c r="O9" s="47"/>
      <c r="P9" s="47"/>
      <c r="Q9" s="47"/>
      <c r="R9" s="47"/>
      <c r="S9" s="43"/>
      <c r="T9" s="43"/>
    </row>
    <row r="10" spans="1:20" ht="15.75" x14ac:dyDescent="0.25">
      <c r="A10" s="41"/>
      <c r="B10" s="42" t="s">
        <v>8</v>
      </c>
      <c r="C10" s="43">
        <v>95</v>
      </c>
      <c r="D10" s="44">
        <f t="shared" si="0"/>
        <v>3658</v>
      </c>
      <c r="E10" s="43"/>
      <c r="F10" s="48"/>
      <c r="G10" s="48"/>
      <c r="H10" s="48">
        <v>3658</v>
      </c>
      <c r="I10" s="43"/>
      <c r="J10" s="49"/>
      <c r="K10" s="43"/>
      <c r="L10" s="49"/>
      <c r="M10" s="47"/>
      <c r="N10" s="47"/>
      <c r="O10" s="47"/>
      <c r="P10" s="47"/>
      <c r="Q10" s="47"/>
      <c r="R10" s="47"/>
      <c r="S10" s="43"/>
      <c r="T10" s="43"/>
    </row>
    <row r="11" spans="1:20" ht="15.75" x14ac:dyDescent="0.25">
      <c r="A11" s="36"/>
      <c r="B11" s="50" t="s">
        <v>0</v>
      </c>
      <c r="C11" s="51"/>
      <c r="D11" s="52">
        <f>SUM(D5:D10)</f>
        <v>39277.5</v>
      </c>
      <c r="E11" s="53">
        <f t="shared" ref="E11:T11" si="1">SUM(E5:E10)</f>
        <v>0</v>
      </c>
      <c r="F11" s="54">
        <f t="shared" si="1"/>
        <v>0</v>
      </c>
      <c r="G11" s="53">
        <v>0</v>
      </c>
      <c r="H11" s="53">
        <f t="shared" ref="H11" si="2">SUM(H5:H10)</f>
        <v>11685.5</v>
      </c>
      <c r="I11" s="53">
        <f t="shared" si="1"/>
        <v>15817</v>
      </c>
      <c r="J11" s="54">
        <f t="shared" si="1"/>
        <v>0</v>
      </c>
      <c r="K11" s="53">
        <f t="shared" si="1"/>
        <v>5415</v>
      </c>
      <c r="L11" s="54">
        <f t="shared" si="1"/>
        <v>0</v>
      </c>
      <c r="M11" s="54">
        <f t="shared" si="1"/>
        <v>6360</v>
      </c>
      <c r="N11" s="54">
        <f t="shared" si="1"/>
        <v>0</v>
      </c>
      <c r="O11" s="54">
        <f t="shared" si="1"/>
        <v>0</v>
      </c>
      <c r="P11" s="54">
        <f t="shared" si="1"/>
        <v>0</v>
      </c>
      <c r="Q11" s="54">
        <f t="shared" si="1"/>
        <v>0</v>
      </c>
      <c r="R11" s="54">
        <f t="shared" si="1"/>
        <v>0</v>
      </c>
      <c r="S11" s="53">
        <f t="shared" si="1"/>
        <v>0</v>
      </c>
      <c r="T11" s="53">
        <f t="shared" si="1"/>
        <v>0</v>
      </c>
    </row>
    <row r="12" spans="1:20" ht="15.75" x14ac:dyDescent="0.25">
      <c r="A12" s="41" t="s">
        <v>4</v>
      </c>
      <c r="B12" s="42" t="s">
        <v>9</v>
      </c>
      <c r="C12" s="43">
        <v>100</v>
      </c>
      <c r="D12" s="44">
        <f t="shared" ref="D12:D20" si="3">SUM(E12:T12)</f>
        <v>600</v>
      </c>
      <c r="E12" s="43"/>
      <c r="F12" s="45"/>
      <c r="G12" s="45"/>
      <c r="H12" s="46"/>
      <c r="I12" s="46">
        <v>600</v>
      </c>
      <c r="J12" s="46"/>
      <c r="K12" s="43"/>
      <c r="L12" s="46"/>
      <c r="M12" s="47"/>
      <c r="N12" s="47"/>
      <c r="O12" s="47"/>
      <c r="P12" s="47"/>
      <c r="Q12" s="47"/>
      <c r="R12" s="47"/>
      <c r="S12" s="43"/>
      <c r="T12" s="43"/>
    </row>
    <row r="13" spans="1:20" ht="15.75" x14ac:dyDescent="0.25">
      <c r="A13" s="41"/>
      <c r="B13" s="42" t="s">
        <v>38</v>
      </c>
      <c r="C13" s="43">
        <v>100</v>
      </c>
      <c r="D13" s="44">
        <f t="shared" si="3"/>
        <v>500</v>
      </c>
      <c r="E13" s="43"/>
      <c r="F13" s="45"/>
      <c r="G13" s="45"/>
      <c r="H13" s="45">
        <v>500</v>
      </c>
      <c r="I13" s="46"/>
      <c r="J13" s="46"/>
      <c r="K13" s="43"/>
      <c r="L13" s="46"/>
      <c r="M13" s="47"/>
      <c r="N13" s="47"/>
      <c r="O13" s="47"/>
      <c r="P13" s="47"/>
      <c r="Q13" s="47"/>
      <c r="R13" s="47"/>
      <c r="S13" s="43"/>
      <c r="T13" s="43"/>
    </row>
    <row r="14" spans="1:20" ht="15.75" x14ac:dyDescent="0.25">
      <c r="A14" s="41"/>
      <c r="B14" s="42" t="s">
        <v>10</v>
      </c>
      <c r="C14" s="43">
        <v>90</v>
      </c>
      <c r="D14" s="44">
        <f t="shared" si="3"/>
        <v>600</v>
      </c>
      <c r="E14" s="43"/>
      <c r="F14" s="45"/>
      <c r="G14" s="45"/>
      <c r="H14" s="45"/>
      <c r="I14" s="46"/>
      <c r="J14" s="46">
        <v>600</v>
      </c>
      <c r="K14" s="43"/>
      <c r="L14" s="46"/>
      <c r="M14" s="47"/>
      <c r="N14" s="47"/>
      <c r="O14" s="47"/>
      <c r="P14" s="47"/>
      <c r="Q14" s="47"/>
      <c r="R14" s="47"/>
      <c r="S14" s="43"/>
      <c r="T14" s="43"/>
    </row>
    <row r="15" spans="1:20" ht="15.75" x14ac:dyDescent="0.25">
      <c r="A15" s="41"/>
      <c r="B15" s="42" t="s">
        <v>42</v>
      </c>
      <c r="C15" s="43">
        <v>90</v>
      </c>
      <c r="D15" s="44">
        <f t="shared" si="3"/>
        <v>7485</v>
      </c>
      <c r="E15" s="43"/>
      <c r="F15" s="45"/>
      <c r="G15" s="45"/>
      <c r="H15" s="45"/>
      <c r="I15" s="46">
        <v>4085</v>
      </c>
      <c r="J15" s="46"/>
      <c r="K15" s="43"/>
      <c r="L15" s="46">
        <v>3400</v>
      </c>
      <c r="M15" s="47"/>
      <c r="N15" s="47"/>
      <c r="O15" s="47"/>
      <c r="P15" s="47"/>
      <c r="Q15" s="47"/>
      <c r="R15" s="47"/>
      <c r="S15" s="43"/>
      <c r="T15" s="43"/>
    </row>
    <row r="16" spans="1:20" ht="15.75" x14ac:dyDescent="0.25">
      <c r="A16" s="41"/>
      <c r="B16" s="42" t="s">
        <v>11</v>
      </c>
      <c r="C16" s="43" t="s">
        <v>47</v>
      </c>
      <c r="D16" s="44">
        <f t="shared" si="3"/>
        <v>2550</v>
      </c>
      <c r="E16" s="43"/>
      <c r="F16" s="45"/>
      <c r="G16" s="45"/>
      <c r="H16" s="45">
        <v>2030</v>
      </c>
      <c r="I16" s="46"/>
      <c r="J16" s="46">
        <v>520</v>
      </c>
      <c r="K16" s="43"/>
      <c r="L16" s="55"/>
      <c r="M16" s="47"/>
      <c r="N16" s="47"/>
      <c r="O16" s="47"/>
      <c r="P16" s="47"/>
      <c r="Q16" s="47"/>
      <c r="R16" s="47"/>
      <c r="S16" s="43"/>
      <c r="T16" s="43"/>
    </row>
    <row r="17" spans="1:20" ht="15.75" x14ac:dyDescent="0.25">
      <c r="A17" s="41"/>
      <c r="B17" s="56" t="s">
        <v>39</v>
      </c>
      <c r="C17" s="43" t="s">
        <v>48</v>
      </c>
      <c r="D17" s="44">
        <f t="shared" si="3"/>
        <v>500</v>
      </c>
      <c r="E17" s="43"/>
      <c r="F17" s="45"/>
      <c r="G17" s="45"/>
      <c r="H17" s="45"/>
      <c r="I17" s="46">
        <v>500</v>
      </c>
      <c r="J17" s="46"/>
      <c r="K17" s="43"/>
      <c r="L17" s="46"/>
      <c r="M17" s="47"/>
      <c r="N17" s="47"/>
      <c r="O17" s="47"/>
      <c r="P17" s="47"/>
      <c r="Q17" s="47"/>
      <c r="R17" s="47"/>
      <c r="S17" s="43"/>
      <c r="T17" s="43"/>
    </row>
    <row r="18" spans="1:20" ht="15.75" x14ac:dyDescent="0.25">
      <c r="A18" s="41"/>
      <c r="B18" s="42" t="s">
        <v>12</v>
      </c>
      <c r="C18" s="43">
        <v>45</v>
      </c>
      <c r="D18" s="44">
        <f t="shared" si="3"/>
        <v>3500</v>
      </c>
      <c r="E18" s="43"/>
      <c r="F18" s="45"/>
      <c r="G18" s="45"/>
      <c r="H18" s="45">
        <v>2200</v>
      </c>
      <c r="I18" s="46"/>
      <c r="J18" s="46">
        <v>1300</v>
      </c>
      <c r="K18" s="43"/>
      <c r="L18" s="46"/>
      <c r="M18" s="47"/>
      <c r="N18" s="47"/>
      <c r="O18" s="47"/>
      <c r="P18" s="47"/>
      <c r="Q18" s="47"/>
      <c r="R18" s="47"/>
      <c r="S18" s="43"/>
      <c r="T18" s="43"/>
    </row>
    <row r="19" spans="1:20" ht="15.75" x14ac:dyDescent="0.25">
      <c r="A19" s="41"/>
      <c r="B19" s="42" t="s">
        <v>13</v>
      </c>
      <c r="C19" s="43">
        <v>45</v>
      </c>
      <c r="D19" s="44">
        <f t="shared" si="3"/>
        <v>900</v>
      </c>
      <c r="E19" s="43"/>
      <c r="F19" s="57"/>
      <c r="G19" s="57"/>
      <c r="H19" s="57">
        <v>900</v>
      </c>
      <c r="I19" s="46"/>
      <c r="J19" s="46"/>
      <c r="K19" s="43"/>
      <c r="L19" s="46"/>
      <c r="M19" s="47"/>
      <c r="N19" s="47"/>
      <c r="O19" s="47"/>
      <c r="P19" s="47"/>
      <c r="Q19" s="47"/>
      <c r="R19" s="47"/>
      <c r="S19" s="43"/>
      <c r="T19" s="43"/>
    </row>
    <row r="20" spans="1:20" ht="15.75" x14ac:dyDescent="0.25">
      <c r="A20" s="41"/>
      <c r="B20" s="42" t="s">
        <v>40</v>
      </c>
      <c r="C20" s="43">
        <v>90</v>
      </c>
      <c r="D20" s="44">
        <f t="shared" si="3"/>
        <v>794</v>
      </c>
      <c r="E20" s="43"/>
      <c r="F20" s="48"/>
      <c r="G20" s="48"/>
      <c r="H20" s="49"/>
      <c r="I20" s="49">
        <v>250</v>
      </c>
      <c r="J20" s="46"/>
      <c r="K20" s="43"/>
      <c r="L20" s="46">
        <v>260</v>
      </c>
      <c r="M20" s="47"/>
      <c r="N20" s="46"/>
      <c r="O20" s="47">
        <v>284</v>
      </c>
      <c r="P20" s="46"/>
      <c r="Q20" s="58"/>
      <c r="R20" s="46"/>
      <c r="S20" s="43"/>
      <c r="T20" s="43"/>
    </row>
    <row r="21" spans="1:20" ht="15.75" x14ac:dyDescent="0.25">
      <c r="A21" s="36"/>
      <c r="B21" s="50" t="s">
        <v>0</v>
      </c>
      <c r="C21" s="51"/>
      <c r="D21" s="52">
        <f>SUM(D12:D20)</f>
        <v>17429</v>
      </c>
      <c r="E21" s="53">
        <f t="shared" ref="E21:G21" si="4">SUM(E12:E20)</f>
        <v>0</v>
      </c>
      <c r="F21" s="54">
        <f>SUM(F12:F20)</f>
        <v>0</v>
      </c>
      <c r="G21" s="53">
        <f t="shared" si="4"/>
        <v>0</v>
      </c>
      <c r="H21" s="54">
        <f>SUM(H12:H20)</f>
        <v>5630</v>
      </c>
      <c r="I21" s="53">
        <f t="shared" ref="I21:T21" si="5">SUM(I12:I20)</f>
        <v>5435</v>
      </c>
      <c r="J21" s="54">
        <f t="shared" si="5"/>
        <v>2420</v>
      </c>
      <c r="K21" s="53">
        <f t="shared" si="5"/>
        <v>0</v>
      </c>
      <c r="L21" s="54">
        <f t="shared" si="5"/>
        <v>3660</v>
      </c>
      <c r="M21" s="54">
        <f t="shared" si="5"/>
        <v>0</v>
      </c>
      <c r="N21" s="54">
        <f t="shared" si="5"/>
        <v>0</v>
      </c>
      <c r="O21" s="54">
        <f t="shared" si="5"/>
        <v>284</v>
      </c>
      <c r="P21" s="54">
        <f t="shared" si="5"/>
        <v>0</v>
      </c>
      <c r="Q21" s="54">
        <f t="shared" si="5"/>
        <v>0</v>
      </c>
      <c r="R21" s="54">
        <f t="shared" si="5"/>
        <v>0</v>
      </c>
      <c r="S21" s="53">
        <f t="shared" si="5"/>
        <v>0</v>
      </c>
      <c r="T21" s="53">
        <f t="shared" si="5"/>
        <v>0</v>
      </c>
    </row>
    <row r="22" spans="1:20" ht="15" customHeight="1" x14ac:dyDescent="0.25">
      <c r="A22" s="66" t="s">
        <v>5</v>
      </c>
      <c r="B22" s="59" t="s">
        <v>14</v>
      </c>
      <c r="C22" s="60">
        <v>85</v>
      </c>
      <c r="D22" s="44">
        <f>SUM(E22:T22)</f>
        <v>4000</v>
      </c>
      <c r="E22" s="43"/>
      <c r="F22" s="61"/>
      <c r="G22" s="47" t="s">
        <v>45</v>
      </c>
      <c r="H22" s="62"/>
      <c r="I22" s="47"/>
      <c r="J22" s="62">
        <v>2000</v>
      </c>
      <c r="K22" s="47"/>
      <c r="L22" s="62"/>
      <c r="M22" s="47">
        <v>0</v>
      </c>
      <c r="N22" s="47">
        <v>2000</v>
      </c>
      <c r="O22" s="47"/>
      <c r="P22" s="62"/>
      <c r="Q22" s="47"/>
      <c r="R22" s="47"/>
      <c r="S22" s="47"/>
      <c r="T22" s="47"/>
    </row>
    <row r="23" spans="1:20" ht="15.75" x14ac:dyDescent="0.25">
      <c r="A23" s="67"/>
      <c r="B23" s="59" t="s">
        <v>15</v>
      </c>
      <c r="C23" s="60">
        <v>85</v>
      </c>
      <c r="D23" s="44">
        <f>SUM(E23:T23)</f>
        <v>4000</v>
      </c>
      <c r="E23" s="43"/>
      <c r="F23" s="61"/>
      <c r="G23" s="47" t="s">
        <v>45</v>
      </c>
      <c r="H23" s="62">
        <v>4000</v>
      </c>
      <c r="I23" s="47"/>
      <c r="J23" s="62"/>
      <c r="K23" s="47"/>
      <c r="L23" s="62"/>
      <c r="M23" s="47"/>
      <c r="N23" s="62"/>
      <c r="O23" s="47"/>
      <c r="P23" s="62"/>
      <c r="Q23" s="47"/>
      <c r="R23" s="47"/>
      <c r="S23" s="47"/>
      <c r="T23" s="47"/>
    </row>
    <row r="24" spans="1:20" ht="15.75" x14ac:dyDescent="0.25">
      <c r="A24" s="67"/>
      <c r="B24" s="59" t="s">
        <v>16</v>
      </c>
      <c r="C24" s="60">
        <v>85</v>
      </c>
      <c r="D24" s="44">
        <f>SUM(E24:T24)</f>
        <v>3000</v>
      </c>
      <c r="E24" s="43"/>
      <c r="F24" s="61"/>
      <c r="G24" s="47"/>
      <c r="H24" s="62"/>
      <c r="I24" s="47"/>
      <c r="J24" s="62">
        <v>2000</v>
      </c>
      <c r="K24" s="47"/>
      <c r="L24" s="62"/>
      <c r="M24" s="47"/>
      <c r="N24" s="62"/>
      <c r="O24" s="47"/>
      <c r="P24" s="62">
        <v>1000</v>
      </c>
      <c r="Q24" s="47"/>
      <c r="R24" s="47"/>
      <c r="S24" s="47"/>
      <c r="T24" s="47"/>
    </row>
    <row r="25" spans="1:20" ht="15.75" x14ac:dyDescent="0.25">
      <c r="A25" s="68"/>
      <c r="B25" s="59" t="s">
        <v>17</v>
      </c>
      <c r="C25" s="60">
        <v>85</v>
      </c>
      <c r="D25" s="44">
        <f>SUM(E25:T25)</f>
        <v>4158</v>
      </c>
      <c r="E25" s="43"/>
      <c r="F25" s="61"/>
      <c r="G25" s="47"/>
      <c r="H25" s="62">
        <v>2000</v>
      </c>
      <c r="I25" s="47"/>
      <c r="J25" s="62"/>
      <c r="K25" s="47"/>
      <c r="L25" s="62">
        <v>2158</v>
      </c>
      <c r="M25" s="47" t="s">
        <v>45</v>
      </c>
      <c r="N25" s="62"/>
      <c r="O25" s="47"/>
      <c r="P25" s="62"/>
      <c r="Q25" s="47"/>
      <c r="R25" s="47"/>
      <c r="S25" s="47"/>
      <c r="T25" s="47"/>
    </row>
    <row r="26" spans="1:20" ht="15.75" x14ac:dyDescent="0.25">
      <c r="A26" s="63"/>
      <c r="B26" s="50" t="s">
        <v>0</v>
      </c>
      <c r="C26" s="51"/>
      <c r="D26" s="52">
        <f>SUM(D22:D25)</f>
        <v>15158</v>
      </c>
      <c r="E26" s="53">
        <f t="shared" ref="E26:T26" si="6">SUM(E22:E25)</f>
        <v>0</v>
      </c>
      <c r="F26" s="53">
        <f t="shared" si="6"/>
        <v>0</v>
      </c>
      <c r="G26" s="53">
        <f t="shared" si="6"/>
        <v>0</v>
      </c>
      <c r="H26" s="54">
        <f t="shared" si="6"/>
        <v>6000</v>
      </c>
      <c r="I26" s="53">
        <f t="shared" si="6"/>
        <v>0</v>
      </c>
      <c r="J26" s="54">
        <f t="shared" si="6"/>
        <v>4000</v>
      </c>
      <c r="K26" s="53">
        <f t="shared" si="6"/>
        <v>0</v>
      </c>
      <c r="L26" s="54">
        <f t="shared" si="6"/>
        <v>2158</v>
      </c>
      <c r="M26" s="54">
        <f t="shared" si="6"/>
        <v>0</v>
      </c>
      <c r="N26" s="54">
        <f t="shared" si="6"/>
        <v>2000</v>
      </c>
      <c r="O26" s="54">
        <f t="shared" si="6"/>
        <v>0</v>
      </c>
      <c r="P26" s="54">
        <f t="shared" si="6"/>
        <v>1000</v>
      </c>
      <c r="Q26" s="54">
        <f t="shared" si="6"/>
        <v>0</v>
      </c>
      <c r="R26" s="54">
        <f t="shared" si="6"/>
        <v>0</v>
      </c>
      <c r="S26" s="53">
        <f t="shared" si="6"/>
        <v>0</v>
      </c>
      <c r="T26" s="53">
        <f t="shared" si="6"/>
        <v>0</v>
      </c>
    </row>
    <row r="27" spans="1:20" ht="15.75" x14ac:dyDescent="0.25">
      <c r="A27" s="36"/>
      <c r="B27" s="36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</row>
    <row r="28" spans="1:20" ht="15.75" x14ac:dyDescent="0.25">
      <c r="A28" s="36"/>
      <c r="B28" s="64" t="s">
        <v>7</v>
      </c>
      <c r="C28" s="64"/>
      <c r="D28" s="65">
        <f>D26+D21+D11</f>
        <v>71864.5</v>
      </c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</row>
    <row r="35" spans="1:20" ht="23.25" x14ac:dyDescent="0.25">
      <c r="B35" s="8" t="s">
        <v>46</v>
      </c>
      <c r="C35" s="8"/>
    </row>
    <row r="36" spans="1:20" ht="23.25" x14ac:dyDescent="0.25">
      <c r="B36" s="8" t="s">
        <v>49</v>
      </c>
      <c r="C36" s="8"/>
    </row>
    <row r="38" spans="1:20" ht="63" x14ac:dyDescent="0.25">
      <c r="A38" s="36"/>
      <c r="B38" s="37" t="s">
        <v>3</v>
      </c>
      <c r="C38" s="38" t="s">
        <v>41</v>
      </c>
      <c r="D38" s="39" t="s">
        <v>51</v>
      </c>
      <c r="E38" s="40" t="s">
        <v>25</v>
      </c>
      <c r="F38" s="40" t="s">
        <v>26</v>
      </c>
      <c r="G38" s="40" t="s">
        <v>27</v>
      </c>
      <c r="H38" s="40" t="s">
        <v>28</v>
      </c>
      <c r="I38" s="40" t="s">
        <v>29</v>
      </c>
      <c r="J38" s="40" t="s">
        <v>30</v>
      </c>
      <c r="K38" s="40" t="s">
        <v>31</v>
      </c>
      <c r="L38" s="40" t="s">
        <v>32</v>
      </c>
      <c r="M38" s="40" t="s">
        <v>33</v>
      </c>
      <c r="N38" s="40" t="s">
        <v>34</v>
      </c>
      <c r="O38" s="40" t="s">
        <v>35</v>
      </c>
      <c r="P38" s="40" t="s">
        <v>20</v>
      </c>
      <c r="Q38" s="40" t="s">
        <v>21</v>
      </c>
      <c r="R38" s="40" t="s">
        <v>22</v>
      </c>
      <c r="S38" s="40" t="s">
        <v>23</v>
      </c>
      <c r="T38" s="40" t="s">
        <v>24</v>
      </c>
    </row>
    <row r="39" spans="1:20" ht="15.75" x14ac:dyDescent="0.25">
      <c r="A39" s="41" t="s">
        <v>1</v>
      </c>
      <c r="B39" s="42" t="s">
        <v>36</v>
      </c>
      <c r="C39" s="43">
        <v>95</v>
      </c>
      <c r="D39" s="44">
        <f t="shared" ref="D39:D44" si="7">SUM(E39:T39)</f>
        <v>17285</v>
      </c>
      <c r="E39" s="43"/>
      <c r="F39" s="45"/>
      <c r="G39" s="45"/>
      <c r="H39" s="45"/>
      <c r="I39" s="46">
        <v>6175</v>
      </c>
      <c r="J39" s="46"/>
      <c r="K39" s="46">
        <v>4750</v>
      </c>
      <c r="L39" s="46"/>
      <c r="M39" s="46">
        <f>3800+2560</f>
        <v>6360</v>
      </c>
      <c r="N39" s="47"/>
      <c r="O39" s="47"/>
      <c r="P39" s="47"/>
      <c r="Q39" s="47"/>
      <c r="R39" s="47"/>
      <c r="S39" s="43"/>
      <c r="T39" s="43"/>
    </row>
    <row r="40" spans="1:20" ht="15.75" x14ac:dyDescent="0.25">
      <c r="A40" s="41"/>
      <c r="B40" s="42" t="s">
        <v>43</v>
      </c>
      <c r="C40" s="43">
        <v>95</v>
      </c>
      <c r="D40" s="44">
        <f t="shared" si="7"/>
        <v>12730</v>
      </c>
      <c r="E40" s="43"/>
      <c r="F40" s="45"/>
      <c r="G40" s="45"/>
      <c r="H40" s="45">
        <v>6650</v>
      </c>
      <c r="I40" s="46">
        <v>6080</v>
      </c>
      <c r="J40" s="46"/>
      <c r="K40" s="46"/>
      <c r="L40" s="46"/>
      <c r="M40" s="47"/>
      <c r="N40" s="47"/>
      <c r="O40" s="47"/>
      <c r="P40" s="47"/>
      <c r="Q40" s="47"/>
      <c r="R40" s="47"/>
      <c r="S40" s="43"/>
      <c r="T40" s="43"/>
    </row>
    <row r="41" spans="1:20" ht="15.75" x14ac:dyDescent="0.25">
      <c r="A41" s="41"/>
      <c r="B41" s="42" t="s">
        <v>18</v>
      </c>
      <c r="C41" s="43">
        <v>95</v>
      </c>
      <c r="D41" s="44">
        <f t="shared" si="7"/>
        <v>3562</v>
      </c>
      <c r="E41" s="43"/>
      <c r="F41" s="45"/>
      <c r="G41" s="45"/>
      <c r="H41" s="45"/>
      <c r="I41" s="46">
        <v>3562</v>
      </c>
      <c r="J41" s="46"/>
      <c r="K41" s="46"/>
      <c r="L41" s="46"/>
      <c r="M41" s="47"/>
      <c r="N41" s="47"/>
      <c r="O41" s="47"/>
      <c r="P41" s="47"/>
      <c r="Q41" s="47"/>
      <c r="R41" s="47"/>
      <c r="S41" s="43"/>
      <c r="T41" s="43"/>
    </row>
    <row r="42" spans="1:20" ht="15.75" x14ac:dyDescent="0.25">
      <c r="A42" s="41"/>
      <c r="B42" s="42" t="s">
        <v>19</v>
      </c>
      <c r="C42" s="43">
        <v>95</v>
      </c>
      <c r="D42" s="44">
        <f t="shared" si="7"/>
        <v>1805</v>
      </c>
      <c r="E42" s="43"/>
      <c r="F42" s="45"/>
      <c r="G42" s="45"/>
      <c r="H42" s="45">
        <v>1140</v>
      </c>
      <c r="I42" s="43"/>
      <c r="J42" s="46"/>
      <c r="K42" s="46">
        <v>665</v>
      </c>
      <c r="L42" s="46"/>
      <c r="M42" s="47"/>
      <c r="N42" s="47"/>
      <c r="O42" s="47"/>
      <c r="P42" s="47"/>
      <c r="Q42" s="47"/>
      <c r="R42" s="47"/>
      <c r="S42" s="43"/>
      <c r="T42" s="43"/>
    </row>
    <row r="43" spans="1:20" ht="15.75" x14ac:dyDescent="0.25">
      <c r="A43" s="41"/>
      <c r="B43" s="42" t="s">
        <v>37</v>
      </c>
      <c r="C43" s="43">
        <v>95</v>
      </c>
      <c r="D43" s="44">
        <f t="shared" si="7"/>
        <v>237.5</v>
      </c>
      <c r="E43" s="43"/>
      <c r="F43" s="45"/>
      <c r="G43" s="45"/>
      <c r="H43" s="45">
        <v>237.5</v>
      </c>
      <c r="I43" s="43"/>
      <c r="J43" s="46"/>
      <c r="K43" s="43"/>
      <c r="L43" s="46"/>
      <c r="M43" s="47"/>
      <c r="N43" s="47"/>
      <c r="O43" s="47"/>
      <c r="P43" s="47"/>
      <c r="Q43" s="47"/>
      <c r="R43" s="47"/>
      <c r="S43" s="43"/>
      <c r="T43" s="43"/>
    </row>
    <row r="44" spans="1:20" ht="15.75" x14ac:dyDescent="0.25">
      <c r="A44" s="41"/>
      <c r="B44" s="42" t="s">
        <v>8</v>
      </c>
      <c r="C44" s="43">
        <v>95</v>
      </c>
      <c r="D44" s="44">
        <f t="shared" si="7"/>
        <v>3658</v>
      </c>
      <c r="E44" s="43"/>
      <c r="F44" s="48"/>
      <c r="G44" s="48"/>
      <c r="H44" s="48">
        <v>3658</v>
      </c>
      <c r="I44" s="43"/>
      <c r="J44" s="49"/>
      <c r="K44" s="43"/>
      <c r="L44" s="49"/>
      <c r="M44" s="47"/>
      <c r="N44" s="47"/>
      <c r="O44" s="47"/>
      <c r="P44" s="47"/>
      <c r="Q44" s="47"/>
      <c r="R44" s="47"/>
      <c r="S44" s="43"/>
      <c r="T44" s="43"/>
    </row>
    <row r="45" spans="1:20" ht="15.75" x14ac:dyDescent="0.25">
      <c r="A45" s="36"/>
      <c r="B45" s="50" t="s">
        <v>0</v>
      </c>
      <c r="C45" s="51"/>
      <c r="D45" s="52">
        <f>SUM(D39:D44)</f>
        <v>39277.5</v>
      </c>
      <c r="E45" s="53">
        <f t="shared" ref="E45:T45" si="8">SUM(E39:E44)</f>
        <v>0</v>
      </c>
      <c r="F45" s="54">
        <f t="shared" si="8"/>
        <v>0</v>
      </c>
      <c r="G45" s="53">
        <v>0</v>
      </c>
      <c r="H45" s="53">
        <f t="shared" ref="H45:T45" si="9">SUM(H39:H44)</f>
        <v>11685.5</v>
      </c>
      <c r="I45" s="53">
        <f t="shared" si="9"/>
        <v>15817</v>
      </c>
      <c r="J45" s="54">
        <f t="shared" si="9"/>
        <v>0</v>
      </c>
      <c r="K45" s="53">
        <f t="shared" si="9"/>
        <v>5415</v>
      </c>
      <c r="L45" s="54">
        <f t="shared" si="9"/>
        <v>0</v>
      </c>
      <c r="M45" s="54">
        <f t="shared" si="9"/>
        <v>6360</v>
      </c>
      <c r="N45" s="54">
        <f t="shared" si="9"/>
        <v>0</v>
      </c>
      <c r="O45" s="54">
        <f t="shared" si="9"/>
        <v>0</v>
      </c>
      <c r="P45" s="54">
        <f t="shared" si="9"/>
        <v>0</v>
      </c>
      <c r="Q45" s="54">
        <f t="shared" si="9"/>
        <v>0</v>
      </c>
      <c r="R45" s="54">
        <f t="shared" si="9"/>
        <v>0</v>
      </c>
      <c r="S45" s="53">
        <f t="shared" si="9"/>
        <v>0</v>
      </c>
      <c r="T45" s="53">
        <f t="shared" si="9"/>
        <v>0</v>
      </c>
    </row>
    <row r="46" spans="1:20" ht="15.75" x14ac:dyDescent="0.25">
      <c r="A46" s="41" t="s">
        <v>4</v>
      </c>
      <c r="B46" s="42" t="s">
        <v>9</v>
      </c>
      <c r="C46" s="43">
        <v>100</v>
      </c>
      <c r="D46" s="44">
        <f t="shared" ref="D46:D54" si="10">SUM(E46:T46)</f>
        <v>600</v>
      </c>
      <c r="E46" s="43"/>
      <c r="F46" s="45"/>
      <c r="G46" s="45"/>
      <c r="H46" s="46"/>
      <c r="I46" s="46">
        <v>600</v>
      </c>
      <c r="J46" s="46"/>
      <c r="K46" s="43"/>
      <c r="L46" s="46"/>
      <c r="M46" s="47"/>
      <c r="N46" s="47"/>
      <c r="O46" s="47"/>
      <c r="P46" s="47"/>
      <c r="Q46" s="47"/>
      <c r="R46" s="47"/>
      <c r="S46" s="43"/>
      <c r="T46" s="43"/>
    </row>
    <row r="47" spans="1:20" ht="15.75" x14ac:dyDescent="0.25">
      <c r="A47" s="41"/>
      <c r="B47" s="42" t="s">
        <v>38</v>
      </c>
      <c r="C47" s="43">
        <v>100</v>
      </c>
      <c r="D47" s="44">
        <f t="shared" si="10"/>
        <v>500</v>
      </c>
      <c r="E47" s="43"/>
      <c r="F47" s="45"/>
      <c r="G47" s="45"/>
      <c r="H47" s="45">
        <v>500</v>
      </c>
      <c r="I47" s="46"/>
      <c r="J47" s="46"/>
      <c r="K47" s="43"/>
      <c r="L47" s="46"/>
      <c r="M47" s="47"/>
      <c r="N47" s="47"/>
      <c r="O47" s="47"/>
      <c r="P47" s="47"/>
      <c r="Q47" s="47"/>
      <c r="R47" s="47"/>
      <c r="S47" s="43"/>
      <c r="T47" s="43"/>
    </row>
    <row r="48" spans="1:20" ht="15.75" x14ac:dyDescent="0.25">
      <c r="A48" s="41"/>
      <c r="B48" s="42" t="s">
        <v>10</v>
      </c>
      <c r="C48" s="43">
        <v>90</v>
      </c>
      <c r="D48" s="44">
        <f t="shared" si="10"/>
        <v>600</v>
      </c>
      <c r="E48" s="43"/>
      <c r="F48" s="45"/>
      <c r="G48" s="45"/>
      <c r="H48" s="45"/>
      <c r="I48" s="46"/>
      <c r="J48" s="46">
        <v>600</v>
      </c>
      <c r="K48" s="43"/>
      <c r="L48" s="46"/>
      <c r="M48" s="47"/>
      <c r="N48" s="47"/>
      <c r="O48" s="47"/>
      <c r="P48" s="47"/>
      <c r="Q48" s="47"/>
      <c r="R48" s="47"/>
      <c r="S48" s="43"/>
      <c r="T48" s="43"/>
    </row>
    <row r="49" spans="1:20" ht="15.75" x14ac:dyDescent="0.25">
      <c r="A49" s="41"/>
      <c r="B49" s="42" t="s">
        <v>42</v>
      </c>
      <c r="C49" s="43">
        <v>90</v>
      </c>
      <c r="D49" s="44">
        <f t="shared" si="10"/>
        <v>7485</v>
      </c>
      <c r="E49" s="43"/>
      <c r="F49" s="45"/>
      <c r="G49" s="45"/>
      <c r="H49" s="45"/>
      <c r="I49" s="46">
        <v>4085</v>
      </c>
      <c r="J49" s="46"/>
      <c r="K49" s="43"/>
      <c r="L49" s="46">
        <v>3400</v>
      </c>
      <c r="M49" s="47"/>
      <c r="N49" s="47"/>
      <c r="O49" s="47"/>
      <c r="P49" s="47"/>
      <c r="Q49" s="47"/>
      <c r="R49" s="47"/>
      <c r="S49" s="43"/>
      <c r="T49" s="43"/>
    </row>
    <row r="50" spans="1:20" ht="15.75" x14ac:dyDescent="0.25">
      <c r="A50" s="41"/>
      <c r="B50" s="42" t="s">
        <v>11</v>
      </c>
      <c r="C50" s="43" t="s">
        <v>47</v>
      </c>
      <c r="D50" s="44">
        <f t="shared" si="10"/>
        <v>2550</v>
      </c>
      <c r="E50" s="43"/>
      <c r="F50" s="45"/>
      <c r="G50" s="45"/>
      <c r="H50" s="45">
        <v>2030</v>
      </c>
      <c r="I50" s="46"/>
      <c r="J50" s="46">
        <v>520</v>
      </c>
      <c r="K50" s="43"/>
      <c r="L50" s="55"/>
      <c r="M50" s="47"/>
      <c r="N50" s="47"/>
      <c r="O50" s="47"/>
      <c r="P50" s="47"/>
      <c r="Q50" s="47"/>
      <c r="R50" s="47"/>
      <c r="S50" s="43"/>
      <c r="T50" s="43"/>
    </row>
    <row r="51" spans="1:20" ht="15.75" x14ac:dyDescent="0.25">
      <c r="A51" s="41"/>
      <c r="B51" s="56" t="s">
        <v>39</v>
      </c>
      <c r="C51" s="43" t="s">
        <v>48</v>
      </c>
      <c r="D51" s="44">
        <f t="shared" si="10"/>
        <v>500</v>
      </c>
      <c r="E51" s="43"/>
      <c r="F51" s="45"/>
      <c r="G51" s="45"/>
      <c r="H51" s="45"/>
      <c r="I51" s="46">
        <v>500</v>
      </c>
      <c r="J51" s="46"/>
      <c r="K51" s="43"/>
      <c r="L51" s="46"/>
      <c r="M51" s="47"/>
      <c r="N51" s="47"/>
      <c r="O51" s="47"/>
      <c r="P51" s="47"/>
      <c r="Q51" s="47"/>
      <c r="R51" s="47"/>
      <c r="S51" s="43"/>
      <c r="T51" s="43"/>
    </row>
    <row r="52" spans="1:20" ht="15.75" x14ac:dyDescent="0.25">
      <c r="A52" s="41"/>
      <c r="B52" s="42" t="s">
        <v>12</v>
      </c>
      <c r="C52" s="43">
        <v>45</v>
      </c>
      <c r="D52" s="44">
        <f t="shared" si="10"/>
        <v>3500</v>
      </c>
      <c r="E52" s="43"/>
      <c r="F52" s="45"/>
      <c r="G52" s="45"/>
      <c r="H52" s="45">
        <v>2200</v>
      </c>
      <c r="I52" s="46"/>
      <c r="J52" s="46">
        <v>1300</v>
      </c>
      <c r="K52" s="43"/>
      <c r="L52" s="46"/>
      <c r="M52" s="47"/>
      <c r="N52" s="47"/>
      <c r="O52" s="47"/>
      <c r="P52" s="47"/>
      <c r="Q52" s="47"/>
      <c r="R52" s="47"/>
      <c r="S52" s="43"/>
      <c r="T52" s="43"/>
    </row>
    <row r="53" spans="1:20" ht="15.75" x14ac:dyDescent="0.25">
      <c r="A53" s="41"/>
      <c r="B53" s="42" t="s">
        <v>13</v>
      </c>
      <c r="C53" s="43">
        <v>45</v>
      </c>
      <c r="D53" s="44">
        <f t="shared" si="10"/>
        <v>900</v>
      </c>
      <c r="E53" s="43"/>
      <c r="F53" s="57"/>
      <c r="G53" s="57"/>
      <c r="H53" s="57">
        <v>900</v>
      </c>
      <c r="I53" s="46"/>
      <c r="J53" s="46"/>
      <c r="K53" s="43"/>
      <c r="L53" s="46"/>
      <c r="M53" s="47"/>
      <c r="N53" s="47"/>
      <c r="O53" s="47"/>
      <c r="P53" s="47"/>
      <c r="Q53" s="47"/>
      <c r="R53" s="47"/>
      <c r="S53" s="43"/>
      <c r="T53" s="43"/>
    </row>
    <row r="54" spans="1:20" ht="15.75" x14ac:dyDescent="0.25">
      <c r="A54" s="41"/>
      <c r="B54" s="42" t="s">
        <v>40</v>
      </c>
      <c r="C54" s="43">
        <v>90</v>
      </c>
      <c r="D54" s="44">
        <f t="shared" si="10"/>
        <v>794</v>
      </c>
      <c r="E54" s="43"/>
      <c r="F54" s="48"/>
      <c r="G54" s="48"/>
      <c r="H54" s="49"/>
      <c r="I54" s="49">
        <v>250</v>
      </c>
      <c r="J54" s="46"/>
      <c r="K54" s="43"/>
      <c r="L54" s="46">
        <v>260</v>
      </c>
      <c r="M54" s="47"/>
      <c r="N54" s="46"/>
      <c r="O54" s="47">
        <v>284</v>
      </c>
      <c r="P54" s="46"/>
      <c r="Q54" s="58"/>
      <c r="R54" s="46"/>
      <c r="S54" s="43"/>
      <c r="T54" s="43"/>
    </row>
    <row r="55" spans="1:20" ht="15.75" x14ac:dyDescent="0.25">
      <c r="A55" s="36"/>
      <c r="B55" s="50" t="s">
        <v>0</v>
      </c>
      <c r="C55" s="51"/>
      <c r="D55" s="52">
        <f>SUM(D46:D54)</f>
        <v>17429</v>
      </c>
      <c r="E55" s="53">
        <f t="shared" ref="E55:G55" si="11">SUM(E46:E54)</f>
        <v>0</v>
      </c>
      <c r="F55" s="54">
        <f>SUM(F46:F54)</f>
        <v>0</v>
      </c>
      <c r="G55" s="53">
        <f t="shared" ref="G55:I55" si="12">SUM(G46:G54)</f>
        <v>0</v>
      </c>
      <c r="H55" s="54">
        <f>SUM(H46:H54)</f>
        <v>5630</v>
      </c>
      <c r="I55" s="53">
        <f t="shared" ref="I55:T55" si="13">SUM(I46:I54)</f>
        <v>5435</v>
      </c>
      <c r="J55" s="54">
        <f t="shared" si="13"/>
        <v>2420</v>
      </c>
      <c r="K55" s="53">
        <f t="shared" si="13"/>
        <v>0</v>
      </c>
      <c r="L55" s="54">
        <f t="shared" si="13"/>
        <v>3660</v>
      </c>
      <c r="M55" s="54">
        <f t="shared" si="13"/>
        <v>0</v>
      </c>
      <c r="N55" s="54">
        <f t="shared" si="13"/>
        <v>0</v>
      </c>
      <c r="O55" s="54">
        <f t="shared" si="13"/>
        <v>284</v>
      </c>
      <c r="P55" s="54">
        <f t="shared" si="13"/>
        <v>0</v>
      </c>
      <c r="Q55" s="54">
        <f t="shared" si="13"/>
        <v>0</v>
      </c>
      <c r="R55" s="54">
        <f t="shared" si="13"/>
        <v>0</v>
      </c>
      <c r="S55" s="53">
        <f t="shared" si="13"/>
        <v>0</v>
      </c>
      <c r="T55" s="53">
        <f t="shared" si="13"/>
        <v>0</v>
      </c>
    </row>
    <row r="56" spans="1:20" ht="15.75" x14ac:dyDescent="0.25">
      <c r="A56" s="66" t="s">
        <v>5</v>
      </c>
      <c r="B56" s="59" t="s">
        <v>14</v>
      </c>
      <c r="C56" s="60">
        <v>85</v>
      </c>
      <c r="D56" s="44">
        <f>SUM(E56:T56)</f>
        <v>4000</v>
      </c>
      <c r="E56" s="43"/>
      <c r="F56" s="61"/>
      <c r="G56" s="47" t="s">
        <v>45</v>
      </c>
      <c r="H56" s="62"/>
      <c r="I56" s="47"/>
      <c r="J56" s="62">
        <v>2000</v>
      </c>
      <c r="K56" s="47"/>
      <c r="L56" s="62"/>
      <c r="M56" s="47">
        <v>0</v>
      </c>
      <c r="N56" s="47">
        <v>2000</v>
      </c>
      <c r="O56" s="47"/>
      <c r="P56" s="62"/>
      <c r="Q56" s="47"/>
      <c r="R56" s="47"/>
      <c r="S56" s="47"/>
      <c r="T56" s="47"/>
    </row>
    <row r="57" spans="1:20" ht="15.75" x14ac:dyDescent="0.25">
      <c r="A57" s="67"/>
      <c r="B57" s="59" t="s">
        <v>15</v>
      </c>
      <c r="C57" s="60">
        <v>85</v>
      </c>
      <c r="D57" s="44">
        <f>SUM(E57:T57)</f>
        <v>4000</v>
      </c>
      <c r="E57" s="43"/>
      <c r="F57" s="61"/>
      <c r="G57" s="47" t="s">
        <v>45</v>
      </c>
      <c r="H57" s="62">
        <v>4000</v>
      </c>
      <c r="I57" s="47"/>
      <c r="J57" s="62"/>
      <c r="K57" s="47"/>
      <c r="L57" s="62"/>
      <c r="M57" s="47"/>
      <c r="N57" s="62"/>
      <c r="O57" s="47"/>
      <c r="P57" s="62"/>
      <c r="Q57" s="47"/>
      <c r="R57" s="47"/>
      <c r="S57" s="47"/>
      <c r="T57" s="47"/>
    </row>
    <row r="58" spans="1:20" ht="15.75" x14ac:dyDescent="0.25">
      <c r="A58" s="67"/>
      <c r="B58" s="59" t="s">
        <v>16</v>
      </c>
      <c r="C58" s="60">
        <v>85</v>
      </c>
      <c r="D58" s="44">
        <f>SUM(E58:T58)</f>
        <v>3000</v>
      </c>
      <c r="E58" s="43"/>
      <c r="F58" s="61"/>
      <c r="G58" s="47"/>
      <c r="H58" s="62"/>
      <c r="I58" s="47"/>
      <c r="J58" s="62">
        <v>2000</v>
      </c>
      <c r="K58" s="47"/>
      <c r="L58" s="62"/>
      <c r="M58" s="47"/>
      <c r="N58" s="62"/>
      <c r="O58" s="47"/>
      <c r="P58" s="62">
        <v>1000</v>
      </c>
      <c r="Q58" s="47"/>
      <c r="R58" s="47"/>
      <c r="S58" s="47"/>
      <c r="T58" s="47"/>
    </row>
    <row r="59" spans="1:20" ht="15.75" x14ac:dyDescent="0.25">
      <c r="A59" s="68"/>
      <c r="B59" s="59" t="s">
        <v>17</v>
      </c>
      <c r="C59" s="60">
        <v>85</v>
      </c>
      <c r="D59" s="44">
        <f>SUM(E59:T59)</f>
        <v>4158</v>
      </c>
      <c r="E59" s="43"/>
      <c r="F59" s="61"/>
      <c r="G59" s="47"/>
      <c r="H59" s="62">
        <v>2000</v>
      </c>
      <c r="I59" s="47"/>
      <c r="J59" s="62"/>
      <c r="K59" s="47"/>
      <c r="L59" s="62">
        <v>2158</v>
      </c>
      <c r="M59" s="47" t="s">
        <v>45</v>
      </c>
      <c r="N59" s="62"/>
      <c r="O59" s="47"/>
      <c r="P59" s="62"/>
      <c r="Q59" s="47"/>
      <c r="R59" s="47"/>
      <c r="S59" s="47"/>
      <c r="T59" s="47"/>
    </row>
    <row r="60" spans="1:20" ht="15.75" x14ac:dyDescent="0.25">
      <c r="A60" s="63"/>
      <c r="B60" s="50" t="s">
        <v>0</v>
      </c>
      <c r="C60" s="51"/>
      <c r="D60" s="52">
        <f>SUM(D56:D59)</f>
        <v>15158</v>
      </c>
      <c r="E60" s="53">
        <f t="shared" ref="E60:T60" si="14">SUM(E56:E59)</f>
        <v>0</v>
      </c>
      <c r="F60" s="53">
        <f t="shared" si="14"/>
        <v>0</v>
      </c>
      <c r="G60" s="53">
        <f t="shared" si="14"/>
        <v>0</v>
      </c>
      <c r="H60" s="54">
        <f t="shared" si="14"/>
        <v>6000</v>
      </c>
      <c r="I60" s="53">
        <f t="shared" si="14"/>
        <v>0</v>
      </c>
      <c r="J60" s="54">
        <f t="shared" si="14"/>
        <v>4000</v>
      </c>
      <c r="K60" s="53">
        <f t="shared" si="14"/>
        <v>0</v>
      </c>
      <c r="L60" s="54">
        <f t="shared" si="14"/>
        <v>2158</v>
      </c>
      <c r="M60" s="54">
        <f t="shared" si="14"/>
        <v>0</v>
      </c>
      <c r="N60" s="54">
        <f t="shared" si="14"/>
        <v>2000</v>
      </c>
      <c r="O60" s="54">
        <f t="shared" si="14"/>
        <v>0</v>
      </c>
      <c r="P60" s="54">
        <f t="shared" si="14"/>
        <v>1000</v>
      </c>
      <c r="Q60" s="54">
        <f t="shared" si="14"/>
        <v>0</v>
      </c>
      <c r="R60" s="54">
        <f t="shared" si="14"/>
        <v>0</v>
      </c>
      <c r="S60" s="53">
        <f t="shared" si="14"/>
        <v>0</v>
      </c>
      <c r="T60" s="53">
        <f t="shared" si="14"/>
        <v>0</v>
      </c>
    </row>
    <row r="61" spans="1:20" ht="15.75" x14ac:dyDescent="0.25">
      <c r="A61" s="36"/>
      <c r="B61" s="36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</row>
    <row r="62" spans="1:20" ht="15.75" x14ac:dyDescent="0.25">
      <c r="A62" s="36"/>
      <c r="B62" s="64" t="s">
        <v>7</v>
      </c>
      <c r="C62" s="64"/>
      <c r="D62" s="65">
        <f>D60+D55+D45</f>
        <v>71864.5</v>
      </c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</row>
  </sheetData>
  <mergeCells count="6">
    <mergeCell ref="A56:A59"/>
    <mergeCell ref="A5:A10"/>
    <mergeCell ref="A12:A20"/>
    <mergeCell ref="A22:A25"/>
    <mergeCell ref="A39:A44"/>
    <mergeCell ref="A46:A54"/>
  </mergeCells>
  <pageMargins left="0.51181102362204722" right="0.51181102362204722" top="0.98425196850393704" bottom="0.98425196850393704" header="0.31496062992125984" footer="0.31496062992125984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2"/>
  <sheetViews>
    <sheetView topLeftCell="B1" workbookViewId="0">
      <selection activeCell="D25" sqref="D25"/>
    </sheetView>
  </sheetViews>
  <sheetFormatPr defaultColWidth="9.140625" defaultRowHeight="15" x14ac:dyDescent="0.25"/>
  <cols>
    <col min="1" max="1" width="3.7109375" style="3" bestFit="1" customWidth="1"/>
    <col min="2" max="2" width="40.5703125" style="3" customWidth="1"/>
    <col min="3" max="3" width="6.7109375" style="3" customWidth="1"/>
    <col min="4" max="4" width="12.42578125" style="3" customWidth="1"/>
    <col min="5" max="5" width="6.42578125" style="3" customWidth="1"/>
    <col min="6" max="6" width="6.7109375" style="3" customWidth="1"/>
    <col min="7" max="7" width="6.42578125" style="3" customWidth="1"/>
    <col min="8" max="16" width="10" style="3" customWidth="1"/>
    <col min="17" max="16384" width="9.140625" style="3"/>
  </cols>
  <sheetData>
    <row r="1" spans="1:16" ht="23.25" x14ac:dyDescent="0.25">
      <c r="B1" s="8" t="s">
        <v>44</v>
      </c>
      <c r="C1" s="8"/>
    </row>
    <row r="3" spans="1:16" ht="45" x14ac:dyDescent="0.25">
      <c r="B3" s="10" t="s">
        <v>3</v>
      </c>
      <c r="C3" s="29" t="s">
        <v>41</v>
      </c>
      <c r="D3" s="4" t="s">
        <v>50</v>
      </c>
      <c r="E3" s="26" t="s">
        <v>25</v>
      </c>
      <c r="F3" s="26" t="s">
        <v>26</v>
      </c>
      <c r="G3" s="26" t="s">
        <v>27</v>
      </c>
      <c r="H3" s="26" t="s">
        <v>28</v>
      </c>
      <c r="I3" s="26" t="s">
        <v>29</v>
      </c>
      <c r="J3" s="26" t="s">
        <v>30</v>
      </c>
      <c r="K3" s="26" t="s">
        <v>31</v>
      </c>
      <c r="L3" s="26" t="s">
        <v>32</v>
      </c>
      <c r="M3" s="26" t="s">
        <v>33</v>
      </c>
      <c r="N3" s="26" t="s">
        <v>34</v>
      </c>
      <c r="O3" s="26" t="s">
        <v>35</v>
      </c>
      <c r="P3" s="26" t="s">
        <v>20</v>
      </c>
    </row>
    <row r="4" spans="1:16" x14ac:dyDescent="0.25">
      <c r="A4" s="33" t="s">
        <v>1</v>
      </c>
      <c r="B4" s="11" t="s">
        <v>36</v>
      </c>
      <c r="C4" s="2">
        <v>95</v>
      </c>
      <c r="D4" s="13">
        <f t="shared" ref="D4:D9" si="0">SUM(E4:O4)</f>
        <v>17285051</v>
      </c>
      <c r="E4" s="2"/>
      <c r="F4" s="15"/>
      <c r="G4" s="2"/>
      <c r="H4" s="15"/>
      <c r="I4" s="19">
        <v>6175000</v>
      </c>
      <c r="J4" s="19"/>
      <c r="K4" s="19">
        <v>4750000</v>
      </c>
      <c r="L4" s="19"/>
      <c r="M4" s="19">
        <f>3800000+2560051</f>
        <v>6360051</v>
      </c>
      <c r="N4" s="18"/>
      <c r="O4" s="18"/>
      <c r="P4" s="18"/>
    </row>
    <row r="5" spans="1:16" x14ac:dyDescent="0.25">
      <c r="A5" s="33"/>
      <c r="B5" s="11" t="s">
        <v>43</v>
      </c>
      <c r="C5" s="2">
        <v>95</v>
      </c>
      <c r="D5" s="13">
        <f t="shared" si="0"/>
        <v>12730000</v>
      </c>
      <c r="E5" s="2"/>
      <c r="F5" s="15"/>
      <c r="G5" s="2"/>
      <c r="H5" s="15">
        <v>6650000</v>
      </c>
      <c r="I5" s="19">
        <v>6080000</v>
      </c>
      <c r="J5" s="19"/>
      <c r="K5" s="19"/>
      <c r="L5" s="19"/>
      <c r="M5" s="18"/>
      <c r="N5" s="18"/>
      <c r="O5" s="18"/>
      <c r="P5" s="18"/>
    </row>
    <row r="6" spans="1:16" x14ac:dyDescent="0.25">
      <c r="A6" s="33"/>
      <c r="B6" s="11" t="s">
        <v>18</v>
      </c>
      <c r="C6" s="2">
        <v>95</v>
      </c>
      <c r="D6" s="13">
        <f t="shared" si="0"/>
        <v>3562500</v>
      </c>
      <c r="E6" s="2"/>
      <c r="F6" s="15"/>
      <c r="G6" s="2"/>
      <c r="H6" s="15"/>
      <c r="I6" s="19">
        <v>3562500</v>
      </c>
      <c r="J6" s="19"/>
      <c r="K6" s="19"/>
      <c r="L6" s="19"/>
      <c r="M6" s="18"/>
      <c r="N6" s="18"/>
      <c r="O6" s="18"/>
      <c r="P6" s="18"/>
    </row>
    <row r="7" spans="1:16" x14ac:dyDescent="0.25">
      <c r="A7" s="33"/>
      <c r="B7" s="11" t="s">
        <v>19</v>
      </c>
      <c r="C7" s="2">
        <v>95</v>
      </c>
      <c r="D7" s="13">
        <f t="shared" si="0"/>
        <v>1805000</v>
      </c>
      <c r="E7" s="2"/>
      <c r="F7" s="15"/>
      <c r="G7" s="2"/>
      <c r="H7" s="15">
        <v>1140000</v>
      </c>
      <c r="I7" s="2"/>
      <c r="J7" s="19"/>
      <c r="K7" s="19">
        <v>665000</v>
      </c>
      <c r="L7" s="19"/>
      <c r="M7" s="18"/>
      <c r="N7" s="18"/>
      <c r="O7" s="18"/>
      <c r="P7" s="18"/>
    </row>
    <row r="8" spans="1:16" x14ac:dyDescent="0.25">
      <c r="A8" s="33"/>
      <c r="B8" s="11" t="s">
        <v>37</v>
      </c>
      <c r="C8" s="2">
        <v>95</v>
      </c>
      <c r="D8" s="13">
        <f t="shared" si="0"/>
        <v>237500</v>
      </c>
      <c r="E8" s="2"/>
      <c r="F8" s="15"/>
      <c r="G8" s="2"/>
      <c r="H8" s="15">
        <v>237500</v>
      </c>
      <c r="I8" s="2"/>
      <c r="J8" s="19"/>
      <c r="K8" s="2"/>
      <c r="L8" s="19"/>
      <c r="M8" s="18"/>
      <c r="N8" s="18"/>
      <c r="O8" s="18"/>
      <c r="P8" s="18"/>
    </row>
    <row r="9" spans="1:16" x14ac:dyDescent="0.25">
      <c r="A9" s="33"/>
      <c r="B9" s="11" t="s">
        <v>8</v>
      </c>
      <c r="C9" s="2">
        <v>95</v>
      </c>
      <c r="D9" s="13">
        <f t="shared" si="0"/>
        <v>3657500</v>
      </c>
      <c r="E9" s="2"/>
      <c r="F9" s="16"/>
      <c r="G9" s="2"/>
      <c r="H9" s="16">
        <v>3657500</v>
      </c>
      <c r="I9" s="2"/>
      <c r="J9" s="20"/>
      <c r="K9" s="2"/>
      <c r="L9" s="20"/>
      <c r="M9" s="18"/>
      <c r="N9" s="18"/>
      <c r="O9" s="18"/>
      <c r="P9" s="18"/>
    </row>
    <row r="10" spans="1:16" x14ac:dyDescent="0.25">
      <c r="B10" s="5" t="s">
        <v>0</v>
      </c>
      <c r="C10" s="31"/>
      <c r="D10" s="14">
        <f>SUM(D4:D9)</f>
        <v>39277551</v>
      </c>
      <c r="E10" s="7">
        <f t="shared" ref="E10:O10" si="1">SUM(E4:E9)</f>
        <v>0</v>
      </c>
      <c r="F10" s="17">
        <f t="shared" si="1"/>
        <v>0</v>
      </c>
      <c r="G10" s="7">
        <f t="shared" si="1"/>
        <v>0</v>
      </c>
      <c r="H10" s="17">
        <f t="shared" si="1"/>
        <v>11685000</v>
      </c>
      <c r="I10" s="7">
        <f t="shared" si="1"/>
        <v>15817500</v>
      </c>
      <c r="J10" s="17">
        <f t="shared" si="1"/>
        <v>0</v>
      </c>
      <c r="K10" s="7">
        <f t="shared" si="1"/>
        <v>5415000</v>
      </c>
      <c r="L10" s="17">
        <f t="shared" si="1"/>
        <v>0</v>
      </c>
      <c r="M10" s="17">
        <f t="shared" si="1"/>
        <v>6360051</v>
      </c>
      <c r="N10" s="17">
        <f t="shared" si="1"/>
        <v>0</v>
      </c>
      <c r="O10" s="17">
        <f t="shared" si="1"/>
        <v>0</v>
      </c>
      <c r="P10" s="17">
        <f t="shared" ref="P10" si="2">SUM(P4:P9)</f>
        <v>0</v>
      </c>
    </row>
    <row r="11" spans="1:16" x14ac:dyDescent="0.25">
      <c r="A11" s="33" t="s">
        <v>4</v>
      </c>
      <c r="B11" s="11" t="s">
        <v>9</v>
      </c>
      <c r="C11" s="2">
        <v>100</v>
      </c>
      <c r="D11" s="13">
        <f t="shared" ref="D11:D24" si="3">SUM(E11:O11)</f>
        <v>600000</v>
      </c>
      <c r="E11" s="2"/>
      <c r="F11" s="15"/>
      <c r="G11" s="2"/>
      <c r="H11" s="15"/>
      <c r="I11" s="19">
        <v>600000</v>
      </c>
      <c r="J11" s="19"/>
      <c r="K11" s="2"/>
      <c r="L11" s="19"/>
      <c r="M11" s="18"/>
      <c r="N11" s="18"/>
      <c r="O11" s="18"/>
      <c r="P11" s="18"/>
    </row>
    <row r="12" spans="1:16" x14ac:dyDescent="0.25">
      <c r="A12" s="33"/>
      <c r="B12" s="11" t="s">
        <v>38</v>
      </c>
      <c r="C12" s="2">
        <v>100</v>
      </c>
      <c r="D12" s="13">
        <f t="shared" si="3"/>
        <v>500000</v>
      </c>
      <c r="E12" s="2"/>
      <c r="F12" s="15"/>
      <c r="G12" s="2"/>
      <c r="H12" s="15">
        <v>500000</v>
      </c>
      <c r="I12" s="19"/>
      <c r="J12" s="19"/>
      <c r="K12" s="2"/>
      <c r="L12" s="19"/>
      <c r="M12" s="18"/>
      <c r="N12" s="18"/>
      <c r="O12" s="18"/>
      <c r="P12" s="18"/>
    </row>
    <row r="13" spans="1:16" x14ac:dyDescent="0.25">
      <c r="A13" s="33"/>
      <c r="B13" s="11" t="s">
        <v>10</v>
      </c>
      <c r="C13" s="2">
        <v>90</v>
      </c>
      <c r="D13" s="13">
        <f t="shared" si="3"/>
        <v>600000</v>
      </c>
      <c r="E13" s="2"/>
      <c r="F13" s="15"/>
      <c r="G13" s="2"/>
      <c r="H13" s="15"/>
      <c r="I13" s="19"/>
      <c r="J13" s="19">
        <v>600000</v>
      </c>
      <c r="K13" s="2"/>
      <c r="L13" s="19"/>
      <c r="M13" s="18"/>
      <c r="N13" s="18"/>
      <c r="O13" s="18"/>
      <c r="P13" s="18"/>
    </row>
    <row r="14" spans="1:16" x14ac:dyDescent="0.25">
      <c r="A14" s="33"/>
      <c r="B14" s="11" t="s">
        <v>42</v>
      </c>
      <c r="C14" s="2">
        <v>90</v>
      </c>
      <c r="D14" s="13">
        <f t="shared" si="3"/>
        <v>7485169</v>
      </c>
      <c r="E14" s="2"/>
      <c r="F14" s="15"/>
      <c r="G14" s="2"/>
      <c r="H14" s="15"/>
      <c r="I14" s="19">
        <v>4085169</v>
      </c>
      <c r="J14" s="19"/>
      <c r="K14" s="2"/>
      <c r="L14" s="19">
        <v>3400000</v>
      </c>
      <c r="M14" s="18"/>
      <c r="N14" s="18"/>
      <c r="O14" s="18"/>
      <c r="P14" s="18"/>
    </row>
    <row r="15" spans="1:16" x14ac:dyDescent="0.25">
      <c r="A15" s="33"/>
      <c r="B15" s="11" t="s">
        <v>11</v>
      </c>
      <c r="C15" s="2" t="s">
        <v>47</v>
      </c>
      <c r="D15" s="13">
        <f t="shared" si="3"/>
        <v>2550000</v>
      </c>
      <c r="E15" s="2"/>
      <c r="F15" s="15"/>
      <c r="G15" s="2"/>
      <c r="H15" s="15">
        <v>2030000</v>
      </c>
      <c r="I15" s="19"/>
      <c r="J15" s="19">
        <v>520000</v>
      </c>
      <c r="K15" s="2"/>
      <c r="L15" s="22"/>
      <c r="M15" s="18"/>
      <c r="N15" s="18"/>
      <c r="O15" s="18"/>
      <c r="P15" s="18"/>
    </row>
    <row r="16" spans="1:16" x14ac:dyDescent="0.25">
      <c r="A16" s="33"/>
      <c r="B16" s="12" t="s">
        <v>39</v>
      </c>
      <c r="C16" s="2" t="s">
        <v>48</v>
      </c>
      <c r="D16" s="13">
        <f t="shared" si="3"/>
        <v>500000</v>
      </c>
      <c r="E16" s="2"/>
      <c r="F16" s="15"/>
      <c r="G16" s="2"/>
      <c r="H16" s="15"/>
      <c r="I16" s="19">
        <v>500000</v>
      </c>
      <c r="J16" s="19"/>
      <c r="K16" s="2"/>
      <c r="L16" s="19"/>
      <c r="M16" s="18"/>
      <c r="N16" s="18"/>
      <c r="O16" s="18"/>
      <c r="P16" s="18"/>
    </row>
    <row r="17" spans="1:16" x14ac:dyDescent="0.25">
      <c r="A17" s="33"/>
      <c r="B17" s="11" t="s">
        <v>12</v>
      </c>
      <c r="C17" s="2">
        <v>45</v>
      </c>
      <c r="D17" s="13">
        <f t="shared" si="3"/>
        <v>3500000</v>
      </c>
      <c r="E17" s="2"/>
      <c r="F17" s="15"/>
      <c r="G17" s="2"/>
      <c r="H17" s="15">
        <v>2200000</v>
      </c>
      <c r="I17" s="19"/>
      <c r="J17" s="19">
        <v>1300000</v>
      </c>
      <c r="K17" s="2"/>
      <c r="L17" s="19"/>
      <c r="M17" s="18"/>
      <c r="N17" s="18"/>
      <c r="O17" s="18"/>
      <c r="P17" s="18"/>
    </row>
    <row r="18" spans="1:16" x14ac:dyDescent="0.25">
      <c r="A18" s="33"/>
      <c r="B18" s="11" t="s">
        <v>13</v>
      </c>
      <c r="C18" s="2">
        <v>45</v>
      </c>
      <c r="D18" s="13">
        <f t="shared" si="3"/>
        <v>900000</v>
      </c>
      <c r="E18" s="2"/>
      <c r="F18" s="21"/>
      <c r="G18" s="2"/>
      <c r="H18" s="21">
        <v>900000</v>
      </c>
      <c r="I18" s="19"/>
      <c r="J18" s="19"/>
      <c r="K18" s="2"/>
      <c r="L18" s="19"/>
      <c r="M18" s="18"/>
      <c r="N18" s="18"/>
      <c r="O18" s="18"/>
      <c r="P18" s="18"/>
    </row>
    <row r="19" spans="1:16" x14ac:dyDescent="0.25">
      <c r="A19" s="33"/>
      <c r="B19" s="11" t="s">
        <v>40</v>
      </c>
      <c r="C19" s="2">
        <v>90</v>
      </c>
      <c r="D19" s="13">
        <f t="shared" si="3"/>
        <v>793696</v>
      </c>
      <c r="E19" s="2"/>
      <c r="F19" s="16"/>
      <c r="G19" s="2"/>
      <c r="H19" s="16"/>
      <c r="I19" s="20">
        <v>250000</v>
      </c>
      <c r="J19" s="19"/>
      <c r="K19" s="2"/>
      <c r="L19" s="19">
        <v>260000</v>
      </c>
      <c r="M19" s="18"/>
      <c r="N19" s="19"/>
      <c r="O19" s="19">
        <v>283696</v>
      </c>
      <c r="P19" s="19"/>
    </row>
    <row r="20" spans="1:16" x14ac:dyDescent="0.25">
      <c r="B20" s="5" t="s">
        <v>0</v>
      </c>
      <c r="C20" s="31"/>
      <c r="D20" s="14">
        <f>SUM(D11:D19)</f>
        <v>17428865</v>
      </c>
      <c r="E20" s="7">
        <f t="shared" ref="E20:G20" si="4">SUM(E11:E19)</f>
        <v>0</v>
      </c>
      <c r="F20" s="17">
        <f>SUM(F11:F19)</f>
        <v>0</v>
      </c>
      <c r="G20" s="7">
        <f t="shared" si="4"/>
        <v>0</v>
      </c>
      <c r="H20" s="17">
        <f>SUM(H11:H19)</f>
        <v>5630000</v>
      </c>
      <c r="I20" s="7">
        <f t="shared" ref="I20:O20" si="5">SUM(I11:I19)</f>
        <v>5435169</v>
      </c>
      <c r="J20" s="17">
        <f t="shared" si="5"/>
        <v>2420000</v>
      </c>
      <c r="K20" s="7">
        <f t="shared" si="5"/>
        <v>0</v>
      </c>
      <c r="L20" s="17">
        <f t="shared" si="5"/>
        <v>3660000</v>
      </c>
      <c r="M20" s="17">
        <f t="shared" si="5"/>
        <v>0</v>
      </c>
      <c r="N20" s="17">
        <f t="shared" si="5"/>
        <v>0</v>
      </c>
      <c r="O20" s="17">
        <f t="shared" si="5"/>
        <v>283696</v>
      </c>
      <c r="P20" s="17">
        <f t="shared" ref="P20" si="6">SUM(P11:P19)</f>
        <v>0</v>
      </c>
    </row>
    <row r="21" spans="1:16" ht="15" customHeight="1" x14ac:dyDescent="0.25">
      <c r="A21" s="34" t="s">
        <v>5</v>
      </c>
      <c r="B21" s="23" t="s">
        <v>14</v>
      </c>
      <c r="C21" s="30">
        <v>100</v>
      </c>
      <c r="D21" s="13">
        <f>SUM(E21:P21)</f>
        <v>4000000</v>
      </c>
      <c r="E21" s="2"/>
      <c r="F21" s="25"/>
      <c r="G21" s="18"/>
      <c r="H21" s="24"/>
      <c r="I21" s="18"/>
      <c r="J21" s="24">
        <v>2000000</v>
      </c>
      <c r="K21" s="18"/>
      <c r="L21" s="24"/>
      <c r="M21" s="18">
        <v>2000000</v>
      </c>
      <c r="N21" s="24"/>
      <c r="O21" s="18"/>
      <c r="P21" s="18"/>
    </row>
    <row r="22" spans="1:16" x14ac:dyDescent="0.25">
      <c r="A22" s="35"/>
      <c r="B22" s="23" t="s">
        <v>15</v>
      </c>
      <c r="C22" s="30">
        <v>95</v>
      </c>
      <c r="D22" s="13">
        <f>SUM(E22:P22)</f>
        <v>4000000</v>
      </c>
      <c r="E22" s="2"/>
      <c r="F22" s="25"/>
      <c r="G22" s="18"/>
      <c r="H22" s="24">
        <v>4000000</v>
      </c>
      <c r="I22" s="18"/>
      <c r="J22" s="24"/>
      <c r="K22" s="18"/>
      <c r="L22" s="24"/>
      <c r="M22" s="18"/>
      <c r="N22" s="24"/>
      <c r="O22" s="18"/>
      <c r="P22" s="18"/>
    </row>
    <row r="23" spans="1:16" x14ac:dyDescent="0.25">
      <c r="A23" s="35"/>
      <c r="B23" s="23" t="s">
        <v>16</v>
      </c>
      <c r="C23" s="30">
        <v>100</v>
      </c>
      <c r="D23" s="13">
        <f>SUM(E23:P23)</f>
        <v>3000000</v>
      </c>
      <c r="E23" s="2"/>
      <c r="F23" s="25"/>
      <c r="G23" s="18"/>
      <c r="H23" s="24"/>
      <c r="I23" s="18"/>
      <c r="J23" s="24">
        <v>2000000</v>
      </c>
      <c r="K23" s="18"/>
      <c r="L23" s="24"/>
      <c r="M23" s="18"/>
      <c r="N23" s="24"/>
      <c r="O23" s="18"/>
      <c r="P23" s="18">
        <v>1000000</v>
      </c>
    </row>
    <row r="24" spans="1:16" x14ac:dyDescent="0.25">
      <c r="A24" s="35"/>
      <c r="B24" s="23" t="s">
        <v>17</v>
      </c>
      <c r="C24" s="30">
        <v>100</v>
      </c>
      <c r="D24" s="13">
        <f>SUM(E24:P24)</f>
        <v>4158000</v>
      </c>
      <c r="E24" s="2"/>
      <c r="F24" s="25"/>
      <c r="G24" s="18"/>
      <c r="H24" s="24">
        <v>2000000</v>
      </c>
      <c r="I24" s="18"/>
      <c r="J24" s="24"/>
      <c r="K24" s="18"/>
      <c r="L24" s="24">
        <v>2158000</v>
      </c>
      <c r="M24" s="18"/>
      <c r="N24" s="24"/>
      <c r="O24" s="18"/>
      <c r="P24" s="18"/>
    </row>
    <row r="25" spans="1:16" x14ac:dyDescent="0.25">
      <c r="A25" s="9"/>
      <c r="B25" s="5" t="s">
        <v>0</v>
      </c>
      <c r="C25" s="31"/>
      <c r="D25" s="14">
        <f>SUM(D21:D24)</f>
        <v>15158000</v>
      </c>
      <c r="E25" s="7">
        <f t="shared" ref="E25:O25" si="7">SUM(E21:E24)</f>
        <v>0</v>
      </c>
      <c r="F25" s="7">
        <f t="shared" si="7"/>
        <v>0</v>
      </c>
      <c r="G25" s="7">
        <f t="shared" si="7"/>
        <v>0</v>
      </c>
      <c r="H25" s="17">
        <f t="shared" si="7"/>
        <v>6000000</v>
      </c>
      <c r="I25" s="7">
        <f t="shared" si="7"/>
        <v>0</v>
      </c>
      <c r="J25" s="17">
        <f t="shared" si="7"/>
        <v>4000000</v>
      </c>
      <c r="K25" s="7">
        <f t="shared" si="7"/>
        <v>0</v>
      </c>
      <c r="L25" s="17">
        <f t="shared" si="7"/>
        <v>2158000</v>
      </c>
      <c r="M25" s="17">
        <f t="shared" si="7"/>
        <v>2000000</v>
      </c>
      <c r="N25" s="17">
        <f t="shared" si="7"/>
        <v>0</v>
      </c>
      <c r="O25" s="17">
        <f t="shared" si="7"/>
        <v>0</v>
      </c>
      <c r="P25" s="17">
        <f t="shared" ref="P25" si="8">SUM(P21:P24)</f>
        <v>1000000</v>
      </c>
    </row>
    <row r="26" spans="1:16" ht="15" customHeight="1" x14ac:dyDescent="0.25">
      <c r="A26" s="34" t="s">
        <v>6</v>
      </c>
      <c r="B26" s="1" t="s">
        <v>2</v>
      </c>
      <c r="C26" s="32"/>
      <c r="D26" s="13">
        <f>SUM(E26:O26)</f>
        <v>0</v>
      </c>
      <c r="E26" s="2"/>
      <c r="F26" s="18"/>
      <c r="G26" s="2"/>
      <c r="H26" s="18"/>
      <c r="I26" s="2"/>
      <c r="J26" s="18"/>
      <c r="K26" s="2"/>
      <c r="L26" s="18"/>
      <c r="M26" s="18"/>
      <c r="N26" s="18"/>
      <c r="O26" s="18"/>
      <c r="P26" s="18"/>
    </row>
    <row r="27" spans="1:16" x14ac:dyDescent="0.25">
      <c r="A27" s="35"/>
      <c r="B27" s="1" t="s">
        <v>2</v>
      </c>
      <c r="C27" s="32"/>
      <c r="D27" s="13">
        <f>SUM(E27:O27)</f>
        <v>0</v>
      </c>
      <c r="E27" s="2"/>
      <c r="F27" s="18"/>
      <c r="G27" s="2"/>
      <c r="H27" s="18"/>
      <c r="I27" s="2"/>
      <c r="J27" s="18"/>
      <c r="K27" s="2"/>
      <c r="L27" s="18"/>
      <c r="M27" s="18"/>
      <c r="N27" s="18"/>
      <c r="O27" s="18"/>
      <c r="P27" s="18"/>
    </row>
    <row r="28" spans="1:16" x14ac:dyDescent="0.25">
      <c r="A28" s="35"/>
      <c r="B28" s="1" t="s">
        <v>2</v>
      </c>
      <c r="C28" s="32"/>
      <c r="D28" s="13">
        <f>SUM(E28:O28)</f>
        <v>0</v>
      </c>
      <c r="E28" s="2"/>
      <c r="F28" s="18"/>
      <c r="G28" s="2"/>
      <c r="H28" s="18"/>
      <c r="I28" s="2"/>
      <c r="J28" s="18"/>
      <c r="K28" s="2"/>
      <c r="L28" s="18"/>
      <c r="M28" s="18"/>
      <c r="N28" s="18"/>
      <c r="O28" s="18"/>
      <c r="P28" s="18"/>
    </row>
    <row r="29" spans="1:16" x14ac:dyDescent="0.25">
      <c r="A29" s="35"/>
      <c r="B29" s="1" t="s">
        <v>2</v>
      </c>
      <c r="C29" s="32"/>
      <c r="D29" s="13">
        <f>SUM(E29:O29)</f>
        <v>0</v>
      </c>
      <c r="E29" s="2"/>
      <c r="F29" s="18"/>
      <c r="G29" s="2"/>
      <c r="H29" s="18"/>
      <c r="I29" s="2"/>
      <c r="J29" s="18"/>
      <c r="K29" s="2"/>
      <c r="L29" s="18"/>
      <c r="M29" s="18"/>
      <c r="N29" s="18"/>
      <c r="O29" s="18"/>
      <c r="P29" s="18"/>
    </row>
    <row r="30" spans="1:16" x14ac:dyDescent="0.25">
      <c r="A30" s="9"/>
      <c r="B30" s="5" t="s">
        <v>0</v>
      </c>
      <c r="C30" s="31"/>
      <c r="D30" s="6">
        <f>SUM(D26:D29)</f>
        <v>0</v>
      </c>
      <c r="E30" s="7">
        <f t="shared" ref="E30:O30" si="9">SUM(E26:E29)</f>
        <v>0</v>
      </c>
      <c r="F30" s="7">
        <f t="shared" si="9"/>
        <v>0</v>
      </c>
      <c r="G30" s="7">
        <f t="shared" si="9"/>
        <v>0</v>
      </c>
      <c r="H30" s="17">
        <f t="shared" si="9"/>
        <v>0</v>
      </c>
      <c r="I30" s="7">
        <f t="shared" si="9"/>
        <v>0</v>
      </c>
      <c r="J30" s="17">
        <f t="shared" si="9"/>
        <v>0</v>
      </c>
      <c r="K30" s="7">
        <f t="shared" si="9"/>
        <v>0</v>
      </c>
      <c r="L30" s="17">
        <f t="shared" si="9"/>
        <v>0</v>
      </c>
      <c r="M30" s="17">
        <f t="shared" si="9"/>
        <v>0</v>
      </c>
      <c r="N30" s="17">
        <f t="shared" si="9"/>
        <v>0</v>
      </c>
      <c r="O30" s="17">
        <f t="shared" si="9"/>
        <v>0</v>
      </c>
      <c r="P30" s="17">
        <f t="shared" ref="P30" si="10">SUM(P26:P29)</f>
        <v>0</v>
      </c>
    </row>
    <row r="32" spans="1:16" x14ac:dyDescent="0.25">
      <c r="B32" s="27" t="s">
        <v>7</v>
      </c>
      <c r="C32" s="27"/>
      <c r="D32" s="28">
        <f>D30+D25+D20+D10</f>
        <v>71864416</v>
      </c>
    </row>
  </sheetData>
  <mergeCells count="4">
    <mergeCell ref="A4:A9"/>
    <mergeCell ref="A11:A19"/>
    <mergeCell ref="A21:A24"/>
    <mergeCell ref="A26:A29"/>
  </mergeCells>
  <pageMargins left="0.51181102362204722" right="0.51181102362204722" top="0.98425196850393704" bottom="0.98425196850393704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v tis. Kč</vt:lpstr>
      <vt:lpstr>v Kč</vt:lpstr>
      <vt:lpstr>'v tis. Kč'!Oblast_tisku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Kabelková</dc:creator>
  <cp:lastModifiedBy>Kamila</cp:lastModifiedBy>
  <cp:lastPrinted>2017-09-09T15:27:42Z</cp:lastPrinted>
  <dcterms:created xsi:type="dcterms:W3CDTF">2016-03-03T21:31:03Z</dcterms:created>
  <dcterms:modified xsi:type="dcterms:W3CDTF">2017-09-09T15:44:08Z</dcterms:modified>
</cp:coreProperties>
</file>